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yek 2023\BJP\Bhumi 2025\"/>
    </mc:Choice>
  </mc:AlternateContent>
  <xr:revisionPtr revIDLastSave="0" documentId="13_ncr:1_{A4587F75-CBD5-4785-9000-C37CDDDA8C0D}" xr6:coauthVersionLast="40" xr6:coauthVersionMax="40" xr10:uidLastSave="{00000000-0000-0000-0000-000000000000}"/>
  <bookViews>
    <workbookView xWindow="0" yWindow="0" windowWidth="20490" windowHeight="6645" xr2:uid="{0AD09FAA-4408-4DC9-BB81-F835D49D7D8A}"/>
  </bookViews>
  <sheets>
    <sheet name="Karang Bokor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/>
  <c r="E26" i="1"/>
  <c r="E27" i="1"/>
  <c r="E28" i="1"/>
  <c r="E29" i="1"/>
  <c r="E30" i="1"/>
  <c r="E31" i="1"/>
  <c r="E32" i="1"/>
  <c r="E33" i="1"/>
  <c r="E23" i="1"/>
  <c r="F23" i="2" l="1"/>
  <c r="E23" i="2"/>
  <c r="E56" i="1" l="1"/>
  <c r="D56" i="1"/>
  <c r="D34" i="1"/>
  <c r="L33" i="1"/>
  <c r="G23" i="1"/>
  <c r="E34" i="1"/>
  <c r="O22" i="1" s="1"/>
  <c r="D17" i="1"/>
  <c r="F33" i="1" s="1"/>
  <c r="E16" i="1"/>
  <c r="E15" i="1"/>
  <c r="E14" i="1"/>
  <c r="E13" i="1"/>
  <c r="E12" i="1"/>
  <c r="E11" i="1"/>
  <c r="E10" i="1"/>
  <c r="E9" i="1"/>
  <c r="E8" i="1"/>
  <c r="E7" i="1"/>
  <c r="E6" i="1"/>
  <c r="E5" i="1"/>
  <c r="G4" i="1"/>
  <c r="F4" i="1"/>
  <c r="E4" i="1"/>
  <c r="E17" i="1" s="1"/>
  <c r="O4" i="1" s="1"/>
  <c r="F6" i="1" l="1"/>
  <c r="F8" i="1"/>
  <c r="F10" i="1"/>
  <c r="F12" i="1"/>
  <c r="F14" i="1"/>
  <c r="F16" i="1"/>
  <c r="F23" i="1"/>
  <c r="F24" i="1"/>
  <c r="F26" i="1"/>
  <c r="F28" i="1"/>
  <c r="F30" i="1"/>
  <c r="F32" i="1"/>
  <c r="F5" i="1"/>
  <c r="F7" i="1"/>
  <c r="F9" i="1"/>
  <c r="F11" i="1"/>
  <c r="F13" i="1"/>
  <c r="F15" i="1"/>
  <c r="F25" i="1"/>
  <c r="F27" i="1"/>
  <c r="F29" i="1"/>
  <c r="F31" i="1"/>
  <c r="F17" i="1" l="1"/>
  <c r="M4" i="1"/>
  <c r="H4" i="1"/>
  <c r="N4" i="1" s="1"/>
  <c r="F34" i="1"/>
  <c r="H23" i="1" l="1"/>
  <c r="N22" i="1" s="1"/>
  <c r="M22" i="1"/>
</calcChain>
</file>

<file path=xl/sharedStrings.xml><?xml version="1.0" encoding="utf-8"?>
<sst xmlns="http://schemas.openxmlformats.org/spreadsheetml/2006/main" count="176" uniqueCount="59">
  <si>
    <t>No.</t>
  </si>
  <si>
    <t>Species Ikan</t>
  </si>
  <si>
    <t>C</t>
  </si>
  <si>
    <t>H'</t>
  </si>
  <si>
    <t>Hmax</t>
  </si>
  <si>
    <t>E</t>
  </si>
  <si>
    <t>No</t>
  </si>
  <si>
    <t>Spesies</t>
  </si>
  <si>
    <t>Jumlah</t>
  </si>
  <si>
    <t>Acanthopagrus latus</t>
  </si>
  <si>
    <t>Caranx latus</t>
  </si>
  <si>
    <t>Sedang</t>
  </si>
  <si>
    <t>Rendah</t>
  </si>
  <si>
    <t>Chelmon rostratus</t>
  </si>
  <si>
    <t>Epinephelus coioides</t>
  </si>
  <si>
    <t>Epinphelus coioides</t>
  </si>
  <si>
    <t>Lutjanus fulviflama</t>
  </si>
  <si>
    <t>Lutjanus fulviflamma</t>
  </si>
  <si>
    <t>Lutjanus ruselli</t>
  </si>
  <si>
    <t>Lutjanus  ruselli</t>
  </si>
  <si>
    <t>Neopomacentrus cyanomos</t>
  </si>
  <si>
    <t>Pempheris mangula</t>
  </si>
  <si>
    <t>Scatophagus argus</t>
  </si>
  <si>
    <t>Siganus javus</t>
  </si>
  <si>
    <t>Siganus vermiculatus</t>
  </si>
  <si>
    <t>Siganus guttatus</t>
  </si>
  <si>
    <t>Sphyraena barracuda</t>
  </si>
  <si>
    <t>Total</t>
  </si>
  <si>
    <t>Keseragaman</t>
  </si>
  <si>
    <t>Keragaman</t>
  </si>
  <si>
    <t>Dominansi</t>
  </si>
  <si>
    <t>Acanthopagrus berda</t>
  </si>
  <si>
    <t>Pempheris nessogallica</t>
  </si>
  <si>
    <t>Neopomacentrus bankierri</t>
  </si>
  <si>
    <t>Apogon cativensis</t>
  </si>
  <si>
    <r>
      <t>Monacanthus</t>
    </r>
    <r>
      <rPr>
        <sz val="11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chinensis</t>
    </r>
  </si>
  <si>
    <r>
      <t>Monacanthus</t>
    </r>
    <r>
      <rPr>
        <sz val="11"/>
        <color rgb="FF000000"/>
        <rFont val="Calibri"/>
        <family val="2"/>
        <scheme val="minor"/>
      </rPr>
      <t xml:space="preserve"> </t>
    </r>
    <r>
      <rPr>
        <i/>
        <sz val="11"/>
        <color rgb="FF000000"/>
        <rFont val="Calibri"/>
        <family val="2"/>
        <scheme val="minor"/>
      </rPr>
      <t>chinensis</t>
    </r>
  </si>
  <si>
    <t>Jumlah Individu</t>
  </si>
  <si>
    <t>Agustus</t>
  </si>
  <si>
    <t>Oktober</t>
  </si>
  <si>
    <t>I. Keanekaragaman Ikan pada Monitoring Rumah Ikan Buatan di Karang Bokor 16-17 Agustus 2025</t>
  </si>
  <si>
    <t>II. Keanekaragaman Ikan pada Monitoring Rumah Ikan Buatan di Karang Bokor 21-22 Oktober 2025</t>
  </si>
  <si>
    <t>Komposisi Jenis dan Kelimpahan Ikan pada monitoring Rumah Ikan Buatan ke-1 (Agustus) dan ke-2 (Oktober 2025)</t>
  </si>
  <si>
    <t>Jumlah Individu Ikan Total</t>
  </si>
  <si>
    <t>Sparidae</t>
  </si>
  <si>
    <t>Carangidae</t>
  </si>
  <si>
    <t>Chaetodontidae</t>
  </si>
  <si>
    <t>Serranidae</t>
  </si>
  <si>
    <t>Lutjanidae</t>
  </si>
  <si>
    <t>Pomacentridae</t>
  </si>
  <si>
    <t>Pempheridae</t>
  </si>
  <si>
    <t>Scatophagidae</t>
  </si>
  <si>
    <t>Siganidae</t>
  </si>
  <si>
    <t>Sphyraenidae</t>
  </si>
  <si>
    <t>Apogonidae</t>
  </si>
  <si>
    <t>Monachantidae</t>
  </si>
  <si>
    <t>Family</t>
  </si>
  <si>
    <t>Komposisi Jenis dan Kelimpahan Ikan pada monitoring Rumah Ikan Buatan di KarangBokor</t>
  </si>
  <si>
    <t>Jumlah Individu 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</si>
</sst>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i/>
      <sz val="11"/>
      <name val="Calibri"/>
      <family val="2"/>
      <scheme val="minor"/>
    </font>
    <font>
      <i/>
      <sz val="11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'Karang Bokor'!$L$37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rgbClr val="FFFFFF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'Karang Bokor'!$K$38:$K$43</c:f>
              <c:strCache>
                <c:ptCount val="6"/>
                <c:pt idx="0">
                  <c:v>Chelmon rostratus</c:v>
                </c:pt>
                <c:pt idx="1">
                  <c:v>Epinephelus coioides</c:v>
                </c:pt>
                <c:pt idx="2">
                  <c:v>Lutjanus ruselli</c:v>
                </c:pt>
                <c:pt idx="3">
                  <c:v>Neopomacentrus cyanomos</c:v>
                </c:pt>
                <c:pt idx="4">
                  <c:v>Scatophagus argus</c:v>
                </c:pt>
                <c:pt idx="5">
                  <c:v>Siganus javus</c:v>
                </c:pt>
              </c:strCache>
            </c:strRef>
          </c:cat>
          <c:val>
            <c:numRef>
              <c:f>'Karang Bokor'!$L$38:$L$43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80</c:v>
                </c:pt>
                <c:pt idx="4">
                  <c:v>2</c:v>
                </c:pt>
                <c:pt idx="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1-4965-A524-1B00BA33F4A6}"/>
            </c:ext>
          </c:extLst>
        </c:ser>
        <c:ser>
          <c:idx val="1"/>
          <c:order val="1"/>
          <c:tx>
            <c:strRef>
              <c:f>'Karang Bokor'!$M$37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'Karang Bokor'!$K$38:$K$43</c:f>
              <c:strCache>
                <c:ptCount val="6"/>
                <c:pt idx="0">
                  <c:v>Chelmon rostratus</c:v>
                </c:pt>
                <c:pt idx="1">
                  <c:v>Epinephelus coioides</c:v>
                </c:pt>
                <c:pt idx="2">
                  <c:v>Lutjanus ruselli</c:v>
                </c:pt>
                <c:pt idx="3">
                  <c:v>Neopomacentrus cyanomos</c:v>
                </c:pt>
                <c:pt idx="4">
                  <c:v>Scatophagus argus</c:v>
                </c:pt>
                <c:pt idx="5">
                  <c:v>Siganus javus</c:v>
                </c:pt>
              </c:strCache>
            </c:strRef>
          </c:cat>
          <c:val>
            <c:numRef>
              <c:f>'Karang Bokor'!$M$38:$M$43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50</c:v>
                </c:pt>
                <c:pt idx="3">
                  <c:v>30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1-4965-A524-1B00BA33F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1915567"/>
        <c:axId val="1686566255"/>
      </c:barChart>
      <c:catAx>
        <c:axId val="16819155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566255"/>
        <c:crosses val="autoZero"/>
        <c:auto val="1"/>
        <c:lblAlgn val="ctr"/>
        <c:lblOffset val="100"/>
        <c:noMultiLvlLbl val="0"/>
      </c:catAx>
      <c:valAx>
        <c:axId val="1686566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Jumlah Ikan (Individu)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91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95581802274719"/>
          <c:y val="0.56539297171186931"/>
          <c:w val="0.26297725284339457"/>
          <c:h val="7.8125546806649168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'Karang Bokor'!$L$45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'Karang Bokor'!$K$46:$K$57</c:f>
              <c:strCache>
                <c:ptCount val="12"/>
                <c:pt idx="0">
                  <c:v>Acanthopagrus latus</c:v>
                </c:pt>
                <c:pt idx="1">
                  <c:v>Caranx latus</c:v>
                </c:pt>
                <c:pt idx="2">
                  <c:v>Pempheris mangula</c:v>
                </c:pt>
                <c:pt idx="3">
                  <c:v>Lutjanus fulviflama</c:v>
                </c:pt>
                <c:pt idx="4">
                  <c:v>Siganus vermiculatus</c:v>
                </c:pt>
                <c:pt idx="5">
                  <c:v>Siganus guttatus</c:v>
                </c:pt>
                <c:pt idx="6">
                  <c:v>Sphyraena barracuda</c:v>
                </c:pt>
                <c:pt idx="7">
                  <c:v>Acanthopagrus berda</c:v>
                </c:pt>
                <c:pt idx="8">
                  <c:v>Apogon cativensis</c:v>
                </c:pt>
                <c:pt idx="9">
                  <c:v>Monacanthus chinensis</c:v>
                </c:pt>
                <c:pt idx="10">
                  <c:v>Neopomacentrus bankierri</c:v>
                </c:pt>
                <c:pt idx="11">
                  <c:v>Pempheris nessogallica</c:v>
                </c:pt>
              </c:strCache>
            </c:strRef>
          </c:cat>
          <c:val>
            <c:numRef>
              <c:f>'Karang Bokor'!$L$46:$L$57</c:f>
              <c:numCache>
                <c:formatCode>General</c:formatCode>
                <c:ptCount val="12"/>
                <c:pt idx="0">
                  <c:v>18</c:v>
                </c:pt>
                <c:pt idx="1">
                  <c:v>35</c:v>
                </c:pt>
                <c:pt idx="2">
                  <c:v>12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C-4E8D-81D6-D09F6B50E6E4}"/>
            </c:ext>
          </c:extLst>
        </c:ser>
        <c:ser>
          <c:idx val="1"/>
          <c:order val="1"/>
          <c:tx>
            <c:strRef>
              <c:f>'Karang Bokor'!$M$45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'Karang Bokor'!$K$46:$K$57</c:f>
              <c:strCache>
                <c:ptCount val="12"/>
                <c:pt idx="0">
                  <c:v>Acanthopagrus latus</c:v>
                </c:pt>
                <c:pt idx="1">
                  <c:v>Caranx latus</c:v>
                </c:pt>
                <c:pt idx="2">
                  <c:v>Pempheris mangula</c:v>
                </c:pt>
                <c:pt idx="3">
                  <c:v>Lutjanus fulviflama</c:v>
                </c:pt>
                <c:pt idx="4">
                  <c:v>Siganus vermiculatus</c:v>
                </c:pt>
                <c:pt idx="5">
                  <c:v>Siganus guttatus</c:v>
                </c:pt>
                <c:pt idx="6">
                  <c:v>Sphyraena barracuda</c:v>
                </c:pt>
                <c:pt idx="7">
                  <c:v>Acanthopagrus berda</c:v>
                </c:pt>
                <c:pt idx="8">
                  <c:v>Apogon cativensis</c:v>
                </c:pt>
                <c:pt idx="9">
                  <c:v>Monacanthus chinensis</c:v>
                </c:pt>
                <c:pt idx="10">
                  <c:v>Neopomacentrus bankierri</c:v>
                </c:pt>
                <c:pt idx="11">
                  <c:v>Pempheris nessogallica</c:v>
                </c:pt>
              </c:strCache>
            </c:strRef>
          </c:cat>
          <c:val>
            <c:numRef>
              <c:f>'Karang Bokor'!$M$46:$M$57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100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C-4E8D-81D6-D09F6B50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0947679"/>
        <c:axId val="1676624447"/>
      </c:barChart>
      <c:catAx>
        <c:axId val="17609476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624447"/>
        <c:crosses val="autoZero"/>
        <c:auto val="1"/>
        <c:lblAlgn val="ctr"/>
        <c:lblOffset val="100"/>
        <c:noMultiLvlLbl val="0"/>
      </c:catAx>
      <c:valAx>
        <c:axId val="16766244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Jumlah Ikan (Individu)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094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06692913385824"/>
          <c:y val="0.57002260134149896"/>
          <c:w val="0.26297725284339457"/>
          <c:h val="7.8125546806649168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[1]TelukAwur!$L$48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[1]TelukAwur!$K$49:$K$61</c:f>
              <c:strCache>
                <c:ptCount val="13"/>
                <c:pt idx="0">
                  <c:v>Plectorhinchus gibbosus</c:v>
                </c:pt>
                <c:pt idx="1">
                  <c:v>Epinephelus coioides</c:v>
                </c:pt>
                <c:pt idx="2">
                  <c:v>Acanthopagrus berda</c:v>
                </c:pt>
                <c:pt idx="3">
                  <c:v>Abudefduf saxatilis</c:v>
                </c:pt>
                <c:pt idx="4">
                  <c:v>Plotosus canius</c:v>
                </c:pt>
                <c:pt idx="5">
                  <c:v>Lutjanus campechanus</c:v>
                </c:pt>
                <c:pt idx="6">
                  <c:v>Tetraodon lunaris</c:v>
                </c:pt>
                <c:pt idx="7">
                  <c:v>Monacanthus chinensis</c:v>
                </c:pt>
                <c:pt idx="8">
                  <c:v>Synanceia verrucosa</c:v>
                </c:pt>
                <c:pt idx="9">
                  <c:v>Sargocentron diadema</c:v>
                </c:pt>
                <c:pt idx="10">
                  <c:v>Archamia bleekeri </c:v>
                </c:pt>
                <c:pt idx="11">
                  <c:v>Pomacanthus imperator </c:v>
                </c:pt>
                <c:pt idx="12">
                  <c:v>Neopomacentrus cyanomos</c:v>
                </c:pt>
              </c:strCache>
            </c:strRef>
          </c:cat>
          <c:val>
            <c:numRef>
              <c:f>[1]TelukAwur!$L$49:$L$61</c:f>
              <c:numCache>
                <c:formatCode>General</c:formatCode>
                <c:ptCount val="13"/>
                <c:pt idx="0">
                  <c:v>12</c:v>
                </c:pt>
                <c:pt idx="1">
                  <c:v>4</c:v>
                </c:pt>
                <c:pt idx="2">
                  <c:v>28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F-450F-9429-AB3E4A12D9E0}"/>
            </c:ext>
          </c:extLst>
        </c:ser>
        <c:ser>
          <c:idx val="1"/>
          <c:order val="1"/>
          <c:tx>
            <c:strRef>
              <c:f>[1]TelukAwur!$M$48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[1]TelukAwur!$K$49:$K$61</c:f>
              <c:strCache>
                <c:ptCount val="13"/>
                <c:pt idx="0">
                  <c:v>Plectorhinchus gibbosus</c:v>
                </c:pt>
                <c:pt idx="1">
                  <c:v>Epinephelus coioides</c:v>
                </c:pt>
                <c:pt idx="2">
                  <c:v>Acanthopagrus berda</c:v>
                </c:pt>
                <c:pt idx="3">
                  <c:v>Abudefduf saxatilis</c:v>
                </c:pt>
                <c:pt idx="4">
                  <c:v>Plotosus canius</c:v>
                </c:pt>
                <c:pt idx="5">
                  <c:v>Lutjanus campechanus</c:v>
                </c:pt>
                <c:pt idx="6">
                  <c:v>Tetraodon lunaris</c:v>
                </c:pt>
                <c:pt idx="7">
                  <c:v>Monacanthus chinensis</c:v>
                </c:pt>
                <c:pt idx="8">
                  <c:v>Synanceia verrucosa</c:v>
                </c:pt>
                <c:pt idx="9">
                  <c:v>Sargocentron diadema</c:v>
                </c:pt>
                <c:pt idx="10">
                  <c:v>Archamia bleekeri </c:v>
                </c:pt>
                <c:pt idx="11">
                  <c:v>Pomacanthus imperator </c:v>
                </c:pt>
                <c:pt idx="12">
                  <c:v>Neopomacentrus cyanomos</c:v>
                </c:pt>
              </c:strCache>
            </c:strRef>
          </c:cat>
          <c:val>
            <c:numRef>
              <c:f>[1]TelukAwur!$M$49:$M$61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150</c:v>
                </c:pt>
                <c:pt idx="11">
                  <c:v>1</c:v>
                </c:pt>
                <c:pt idx="1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F-450F-9429-AB3E4A12D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155023"/>
        <c:axId val="1765453343"/>
      </c:barChart>
      <c:catAx>
        <c:axId val="17911550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53343"/>
        <c:crosses val="autoZero"/>
        <c:auto val="1"/>
        <c:lblAlgn val="ctr"/>
        <c:lblOffset val="100"/>
        <c:noMultiLvlLbl val="0"/>
      </c:catAx>
      <c:valAx>
        <c:axId val="1765453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Jumlah Ikan (Individu)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115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11815854306556"/>
          <c:y val="0.57742992125984249"/>
          <c:w val="0.26297725284339457"/>
          <c:h val="7.8125546806649168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[1]TelukAwur!$L$41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[1]TelukAwur!$K$42:$K$46</c:f>
              <c:strCache>
                <c:ptCount val="5"/>
                <c:pt idx="0">
                  <c:v>Heniochus acuminatus</c:v>
                </c:pt>
                <c:pt idx="1">
                  <c:v>Scatophagus argus</c:v>
                </c:pt>
                <c:pt idx="2">
                  <c:v>Lutjanus ruselli</c:v>
                </c:pt>
                <c:pt idx="3">
                  <c:v>Siganus javus</c:v>
                </c:pt>
                <c:pt idx="4">
                  <c:v>Monacanthus chinensis</c:v>
                </c:pt>
              </c:strCache>
            </c:strRef>
          </c:cat>
          <c:val>
            <c:numRef>
              <c:f>[1]TelukAwur!$L$42:$L$46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4-4389-84AB-96D1AC3C82B9}"/>
            </c:ext>
          </c:extLst>
        </c:ser>
        <c:ser>
          <c:idx val="1"/>
          <c:order val="1"/>
          <c:tx>
            <c:strRef>
              <c:f>[1]TelukAwur!$M$41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[1]TelukAwur!$K$42:$K$46</c:f>
              <c:strCache>
                <c:ptCount val="5"/>
                <c:pt idx="0">
                  <c:v>Heniochus acuminatus</c:v>
                </c:pt>
                <c:pt idx="1">
                  <c:v>Scatophagus argus</c:v>
                </c:pt>
                <c:pt idx="2">
                  <c:v>Lutjanus ruselli</c:v>
                </c:pt>
                <c:pt idx="3">
                  <c:v>Siganus javus</c:v>
                </c:pt>
                <c:pt idx="4">
                  <c:v>Monacanthus chinensis</c:v>
                </c:pt>
              </c:strCache>
            </c:strRef>
          </c:cat>
          <c:val>
            <c:numRef>
              <c:f>[1]TelukAwur!$M$42:$M$46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4-4389-84AB-96D1AC3C8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0071871"/>
        <c:axId val="1770601039"/>
      </c:barChart>
      <c:catAx>
        <c:axId val="16300718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0601039"/>
        <c:crosses val="autoZero"/>
        <c:auto val="1"/>
        <c:lblAlgn val="ctr"/>
        <c:lblOffset val="100"/>
        <c:noMultiLvlLbl val="0"/>
      </c:catAx>
      <c:valAx>
        <c:axId val="1770601039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Jumlah Ikan (Individu)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07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95581802274719"/>
          <c:y val="0.56539297171186931"/>
          <c:w val="0.26297725284339457"/>
          <c:h val="7.812554680664916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35</xdr:row>
      <xdr:rowOff>138112</xdr:rowOff>
    </xdr:from>
    <xdr:to>
      <xdr:col>21</xdr:col>
      <xdr:colOff>342900</xdr:colOff>
      <xdr:row>52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2AC031-AB65-4BFF-B5BE-A570BBA20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352425</xdr:colOff>
      <xdr:row>53</xdr:row>
      <xdr:rowOff>52387</xdr:rowOff>
    </xdr:from>
    <xdr:to>
      <xdr:col>21</xdr:col>
      <xdr:colOff>352425</xdr:colOff>
      <xdr:row>71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50489F-E098-41FD-BC13-CF9FE046E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561974</xdr:colOff>
      <xdr:row>53</xdr:row>
      <xdr:rowOff>38100</xdr:rowOff>
    </xdr:from>
    <xdr:to>
      <xdr:col>28</xdr:col>
      <xdr:colOff>314324</xdr:colOff>
      <xdr:row>72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85864D-5B07-45C8-8259-D28651128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19050</xdr:colOff>
      <xdr:row>35</xdr:row>
      <xdr:rowOff>133350</xdr:rowOff>
    </xdr:from>
    <xdr:to>
      <xdr:col>28</xdr:col>
      <xdr:colOff>257175</xdr:colOff>
      <xdr:row>52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1DD6A94-C47C-4841-B11E-3F78C3E4C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_Analisis%20Komunitas%20Ikan%20Agt-Oktober%202025%20di%20Telukaw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ukAwur"/>
      <sheetName val="Sheet2"/>
      <sheetName val="Sheet3"/>
    </sheetNames>
    <sheetDataSet>
      <sheetData sheetId="0">
        <row r="41">
          <cell r="L41" t="str">
            <v>Agustus</v>
          </cell>
          <cell r="M41" t="str">
            <v>Oktober</v>
          </cell>
        </row>
        <row r="42">
          <cell r="K42" t="str">
            <v>Heniochus acuminatus</v>
          </cell>
          <cell r="L42">
            <v>2</v>
          </cell>
          <cell r="M42">
            <v>3</v>
          </cell>
        </row>
        <row r="43">
          <cell r="K43" t="str">
            <v>Scatophagus argus</v>
          </cell>
          <cell r="L43">
            <v>1</v>
          </cell>
          <cell r="M43">
            <v>8</v>
          </cell>
        </row>
        <row r="44">
          <cell r="K44" t="str">
            <v>Lutjanus ruselli</v>
          </cell>
          <cell r="L44">
            <v>3</v>
          </cell>
          <cell r="M44">
            <v>12</v>
          </cell>
        </row>
        <row r="45">
          <cell r="K45" t="str">
            <v>Siganus javus</v>
          </cell>
          <cell r="L45">
            <v>2</v>
          </cell>
          <cell r="M45">
            <v>8</v>
          </cell>
        </row>
        <row r="46">
          <cell r="K46" t="str">
            <v>Monacanthus chinensis</v>
          </cell>
          <cell r="L46">
            <v>6</v>
          </cell>
          <cell r="M46">
            <v>5</v>
          </cell>
        </row>
        <row r="48">
          <cell r="L48" t="str">
            <v>Agustus</v>
          </cell>
          <cell r="M48" t="str">
            <v>Oktober</v>
          </cell>
        </row>
        <row r="49">
          <cell r="K49" t="str">
            <v>Plectorhinchus gibbosus</v>
          </cell>
          <cell r="L49">
            <v>12</v>
          </cell>
          <cell r="M49">
            <v>0</v>
          </cell>
        </row>
        <row r="50">
          <cell r="K50" t="str">
            <v>Epinephelus coioides</v>
          </cell>
          <cell r="L50">
            <v>4</v>
          </cell>
          <cell r="M50">
            <v>0</v>
          </cell>
        </row>
        <row r="51">
          <cell r="K51" t="str">
            <v>Acanthopagrus berda</v>
          </cell>
          <cell r="L51">
            <v>28</v>
          </cell>
          <cell r="M51">
            <v>0</v>
          </cell>
        </row>
        <row r="52">
          <cell r="K52" t="str">
            <v>Abudefduf saxatilis</v>
          </cell>
          <cell r="L52">
            <v>1</v>
          </cell>
          <cell r="M52">
            <v>0</v>
          </cell>
        </row>
        <row r="53">
          <cell r="K53" t="str">
            <v>Plotosus canius</v>
          </cell>
          <cell r="L53">
            <v>2</v>
          </cell>
          <cell r="M53">
            <v>0</v>
          </cell>
        </row>
        <row r="54">
          <cell r="K54" t="str">
            <v>Lutjanus campechanus</v>
          </cell>
          <cell r="L54">
            <v>2</v>
          </cell>
          <cell r="M54">
            <v>0</v>
          </cell>
        </row>
        <row r="55">
          <cell r="K55" t="str">
            <v>Tetraodon lunaris</v>
          </cell>
          <cell r="L55">
            <v>1</v>
          </cell>
          <cell r="M55">
            <v>0</v>
          </cell>
        </row>
        <row r="56">
          <cell r="K56" t="str">
            <v>Monacanthus chinensis</v>
          </cell>
          <cell r="L56">
            <v>6</v>
          </cell>
          <cell r="M56">
            <v>0</v>
          </cell>
        </row>
        <row r="57">
          <cell r="K57" t="str">
            <v>Synanceia verrucosa</v>
          </cell>
          <cell r="L57">
            <v>0</v>
          </cell>
          <cell r="M57">
            <v>1</v>
          </cell>
        </row>
        <row r="58">
          <cell r="K58" t="str">
            <v>Sargocentron diadema</v>
          </cell>
          <cell r="L58">
            <v>0</v>
          </cell>
          <cell r="M58">
            <v>5</v>
          </cell>
        </row>
        <row r="59">
          <cell r="K59" t="str">
            <v xml:space="preserve">Archamia bleekeri </v>
          </cell>
          <cell r="L59">
            <v>0</v>
          </cell>
          <cell r="M59">
            <v>150</v>
          </cell>
        </row>
        <row r="60">
          <cell r="K60" t="str">
            <v xml:space="preserve">Pomacanthus imperator </v>
          </cell>
          <cell r="L60">
            <v>0</v>
          </cell>
          <cell r="M60">
            <v>1</v>
          </cell>
        </row>
        <row r="61">
          <cell r="K61" t="str">
            <v>Neopomacentrus cyanomos</v>
          </cell>
          <cell r="L61">
            <v>0</v>
          </cell>
          <cell r="M61">
            <v>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B994-665B-4F9C-8403-3B39BCC68EDD}">
  <dimension ref="A1:AD237"/>
  <sheetViews>
    <sheetView tabSelected="1" topLeftCell="N51" workbookViewId="0">
      <selection activeCell="AE59" sqref="AE59"/>
    </sheetView>
  </sheetViews>
  <sheetFormatPr defaultColWidth="14.42578125" defaultRowHeight="15" x14ac:dyDescent="0.25"/>
  <cols>
    <col min="1" max="1" width="8.5703125" style="4" customWidth="1"/>
    <col min="2" max="2" width="4.42578125" style="4" customWidth="1"/>
    <col min="3" max="3" width="30.28515625" style="4" customWidth="1"/>
    <col min="4" max="4" width="9.140625" style="4" customWidth="1"/>
    <col min="5" max="5" width="10.140625" style="4" customWidth="1"/>
    <col min="6" max="6" width="10.5703125" style="4" customWidth="1"/>
    <col min="7" max="8" width="10" style="4" customWidth="1"/>
    <col min="9" max="9" width="8.5703125" style="4" customWidth="1"/>
    <col min="10" max="10" width="6.28515625" style="4" customWidth="1"/>
    <col min="11" max="11" width="29.28515625" style="4" customWidth="1"/>
    <col min="12" max="12" width="13.140625" style="4" customWidth="1"/>
    <col min="13" max="25" width="8.5703125" style="4" customWidth="1"/>
    <col min="26" max="26" width="5.7109375" style="4" customWidth="1"/>
    <col min="27" max="27" width="18.28515625" style="4" customWidth="1"/>
    <col min="28" max="28" width="15.28515625" style="4" customWidth="1"/>
    <col min="29" max="29" width="16.42578125" style="4" customWidth="1"/>
    <col min="30" max="30" width="8.5703125" style="4" customWidth="1"/>
    <col min="31" max="16384" width="14.42578125" style="4"/>
  </cols>
  <sheetData>
    <row r="1" spans="1:30" ht="12" customHeight="1" x14ac:dyDescent="0.25">
      <c r="A1" s="1"/>
      <c r="B1" s="1"/>
      <c r="C1" s="1"/>
      <c r="D1" s="2"/>
      <c r="E1" s="1"/>
      <c r="F1" s="1"/>
      <c r="G1" s="1"/>
      <c r="H1" s="1"/>
      <c r="I1" s="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8" customHeight="1" x14ac:dyDescent="0.25">
      <c r="A2" s="1"/>
      <c r="B2" s="5" t="s">
        <v>40</v>
      </c>
      <c r="C2" s="1"/>
      <c r="D2" s="2"/>
      <c r="E2" s="1"/>
      <c r="F2" s="1"/>
      <c r="G2" s="1"/>
      <c r="H2" s="1"/>
      <c r="I2" s="1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27.75" customHeight="1" x14ac:dyDescent="0.25">
      <c r="A3" s="1"/>
      <c r="B3" s="6" t="s">
        <v>0</v>
      </c>
      <c r="C3" s="7" t="s">
        <v>1</v>
      </c>
      <c r="D3" s="42" t="s">
        <v>37</v>
      </c>
      <c r="E3" s="7" t="s">
        <v>2</v>
      </c>
      <c r="F3" s="7" t="s">
        <v>3</v>
      </c>
      <c r="G3" s="7" t="s">
        <v>4</v>
      </c>
      <c r="H3" s="7" t="s">
        <v>5</v>
      </c>
      <c r="I3" s="1"/>
      <c r="J3" s="8" t="s">
        <v>6</v>
      </c>
      <c r="K3" s="9" t="s">
        <v>7</v>
      </c>
      <c r="L3" s="10" t="s">
        <v>8</v>
      </c>
      <c r="M3" s="11" t="s">
        <v>3</v>
      </c>
      <c r="N3" s="11" t="s">
        <v>5</v>
      </c>
      <c r="O3" s="11" t="s">
        <v>2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2" customHeight="1" x14ac:dyDescent="0.25">
      <c r="A4" s="1"/>
      <c r="B4" s="12">
        <v>1</v>
      </c>
      <c r="C4" s="13" t="s">
        <v>9</v>
      </c>
      <c r="D4" s="14">
        <v>18</v>
      </c>
      <c r="E4" s="15">
        <f>(D4/235)^2</f>
        <v>5.8669081032141236E-3</v>
      </c>
      <c r="F4" s="15">
        <f t="shared" ref="F4:F16" si="0">-D4/$D$17*LN(D4/$D$17)</f>
        <v>0.1967908409041017</v>
      </c>
      <c r="G4" s="16">
        <f>LN(13)</f>
        <v>2.5649493574615367</v>
      </c>
      <c r="H4" s="16">
        <f>F17/G4</f>
        <v>0.7092918777249384</v>
      </c>
      <c r="I4" s="1"/>
      <c r="J4" s="2">
        <v>1</v>
      </c>
      <c r="K4" s="17" t="s">
        <v>9</v>
      </c>
      <c r="L4" s="2">
        <v>18</v>
      </c>
      <c r="M4" s="18">
        <f>F17</f>
        <v>1.8192977460232678</v>
      </c>
      <c r="N4" s="19">
        <f>H4</f>
        <v>0.7092918777249384</v>
      </c>
      <c r="O4" s="19">
        <f>E17</f>
        <v>0.2139429606156632</v>
      </c>
      <c r="P4" s="3"/>
      <c r="Q4" s="3"/>
      <c r="R4" s="3"/>
      <c r="S4" s="3"/>
      <c r="T4" s="3"/>
      <c r="U4" s="3"/>
      <c r="V4" s="3"/>
      <c r="W4" s="3"/>
      <c r="X4" s="3"/>
      <c r="Y4" s="3"/>
      <c r="Z4" s="8"/>
      <c r="AA4" s="8"/>
      <c r="AB4" s="8"/>
      <c r="AC4" s="8"/>
      <c r="AD4" s="8"/>
    </row>
    <row r="5" spans="1:30" ht="12" customHeight="1" x14ac:dyDescent="0.25">
      <c r="A5" s="1"/>
      <c r="B5" s="20">
        <v>2</v>
      </c>
      <c r="C5" s="13" t="s">
        <v>10</v>
      </c>
      <c r="D5" s="14">
        <v>35</v>
      </c>
      <c r="E5" s="15">
        <f t="shared" ref="E5:E16" si="1">(D5/235)^2</f>
        <v>2.218198279764599E-2</v>
      </c>
      <c r="F5" s="15">
        <f t="shared" si="0"/>
        <v>0.283609833374111</v>
      </c>
      <c r="G5" s="15"/>
      <c r="H5" s="15"/>
      <c r="I5" s="1"/>
      <c r="J5" s="2">
        <v>2</v>
      </c>
      <c r="K5" s="17" t="s">
        <v>10</v>
      </c>
      <c r="L5" s="2">
        <v>35</v>
      </c>
      <c r="M5" s="21" t="s">
        <v>11</v>
      </c>
      <c r="N5" s="22" t="s">
        <v>11</v>
      </c>
      <c r="O5" s="22" t="s">
        <v>12</v>
      </c>
      <c r="P5" s="3"/>
      <c r="Q5" s="3"/>
      <c r="R5" s="3"/>
      <c r="S5" s="3"/>
      <c r="T5" s="3"/>
      <c r="U5" s="3"/>
      <c r="V5" s="3"/>
      <c r="W5" s="3"/>
      <c r="X5" s="3"/>
      <c r="Y5" s="3"/>
      <c r="Z5" s="2"/>
      <c r="AA5" s="1"/>
      <c r="AB5" s="17"/>
      <c r="AC5" s="17"/>
      <c r="AD5" s="2"/>
    </row>
    <row r="6" spans="1:30" ht="12" customHeight="1" x14ac:dyDescent="0.25">
      <c r="A6" s="1"/>
      <c r="B6" s="20">
        <v>3</v>
      </c>
      <c r="C6" s="13" t="s">
        <v>13</v>
      </c>
      <c r="D6" s="14">
        <v>2</v>
      </c>
      <c r="E6" s="15">
        <f t="shared" si="1"/>
        <v>7.2430964237211407E-5</v>
      </c>
      <c r="F6" s="15">
        <f t="shared" si="0"/>
        <v>4.0565432626248628E-2</v>
      </c>
      <c r="G6" s="15"/>
      <c r="H6" s="15"/>
      <c r="I6" s="1"/>
      <c r="J6" s="2">
        <v>3</v>
      </c>
      <c r="K6" s="17" t="s">
        <v>13</v>
      </c>
      <c r="L6" s="2">
        <v>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2"/>
      <c r="AA6" s="1"/>
      <c r="AB6" s="17"/>
      <c r="AC6" s="17"/>
      <c r="AD6" s="2"/>
    </row>
    <row r="7" spans="1:30" ht="12" customHeight="1" x14ac:dyDescent="0.25">
      <c r="A7" s="1"/>
      <c r="B7" s="20">
        <v>4</v>
      </c>
      <c r="C7" s="13" t="s">
        <v>14</v>
      </c>
      <c r="D7" s="14">
        <v>1</v>
      </c>
      <c r="E7" s="15">
        <f t="shared" si="1"/>
        <v>1.8107741059302852E-5</v>
      </c>
      <c r="F7" s="15">
        <f t="shared" si="0"/>
        <v>2.3232278783592165E-2</v>
      </c>
      <c r="G7" s="15"/>
      <c r="H7" s="15"/>
      <c r="I7" s="1"/>
      <c r="J7" s="2">
        <v>4</v>
      </c>
      <c r="K7" s="17" t="s">
        <v>15</v>
      </c>
      <c r="L7" s="2">
        <v>1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2"/>
      <c r="AA7" s="1"/>
      <c r="AB7" s="17"/>
      <c r="AC7" s="17"/>
      <c r="AD7" s="2"/>
    </row>
    <row r="8" spans="1:30" ht="12" customHeight="1" x14ac:dyDescent="0.25">
      <c r="A8" s="1"/>
      <c r="B8" s="20">
        <v>5</v>
      </c>
      <c r="C8" s="13" t="s">
        <v>16</v>
      </c>
      <c r="D8" s="14">
        <v>2</v>
      </c>
      <c r="E8" s="15">
        <f t="shared" si="1"/>
        <v>7.2430964237211407E-5</v>
      </c>
      <c r="F8" s="15">
        <f t="shared" si="0"/>
        <v>4.0565432626248628E-2</v>
      </c>
      <c r="G8" s="15"/>
      <c r="H8" s="15"/>
      <c r="I8" s="1"/>
      <c r="J8" s="2">
        <v>5</v>
      </c>
      <c r="K8" s="17" t="s">
        <v>17</v>
      </c>
      <c r="L8" s="2">
        <v>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/>
      <c r="AA8" s="1"/>
      <c r="AB8" s="17"/>
      <c r="AC8" s="17"/>
      <c r="AD8" s="2"/>
    </row>
    <row r="9" spans="1:30" ht="12" customHeight="1" x14ac:dyDescent="0.25">
      <c r="A9" s="1"/>
      <c r="B9" s="20">
        <v>6</v>
      </c>
      <c r="C9" s="13" t="s">
        <v>18</v>
      </c>
      <c r="D9" s="14">
        <v>4</v>
      </c>
      <c r="E9" s="15">
        <f t="shared" si="1"/>
        <v>2.8972385694884563E-4</v>
      </c>
      <c r="F9" s="15">
        <f t="shared" si="0"/>
        <v>6.9332615370625836E-2</v>
      </c>
      <c r="G9" s="15"/>
      <c r="H9" s="15"/>
      <c r="I9" s="1"/>
      <c r="J9" s="2">
        <v>6</v>
      </c>
      <c r="K9" s="17" t="s">
        <v>19</v>
      </c>
      <c r="L9" s="2">
        <v>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2"/>
      <c r="AA9" s="1"/>
      <c r="AB9" s="17"/>
      <c r="AC9" s="17"/>
      <c r="AD9" s="2"/>
    </row>
    <row r="10" spans="1:30" ht="12" customHeight="1" x14ac:dyDescent="0.25">
      <c r="A10" s="1"/>
      <c r="B10" s="20">
        <v>7</v>
      </c>
      <c r="C10" s="13" t="s">
        <v>20</v>
      </c>
      <c r="D10" s="14">
        <v>80</v>
      </c>
      <c r="E10" s="15">
        <f t="shared" si="1"/>
        <v>0.11588954277953825</v>
      </c>
      <c r="F10" s="15">
        <f t="shared" si="0"/>
        <v>0.36682855471328585</v>
      </c>
      <c r="G10" s="15"/>
      <c r="H10" s="15"/>
      <c r="I10" s="1"/>
      <c r="J10" s="2">
        <v>7</v>
      </c>
      <c r="K10" s="17" t="s">
        <v>20</v>
      </c>
      <c r="L10" s="2">
        <v>80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2"/>
      <c r="AA10" s="1"/>
      <c r="AB10" s="17"/>
      <c r="AC10" s="17"/>
      <c r="AD10" s="2"/>
    </row>
    <row r="11" spans="1:30" ht="12" customHeight="1" x14ac:dyDescent="0.25">
      <c r="A11" s="1"/>
      <c r="B11" s="20">
        <v>8</v>
      </c>
      <c r="C11" s="13" t="s">
        <v>21</v>
      </c>
      <c r="D11" s="14">
        <v>12</v>
      </c>
      <c r="E11" s="15">
        <f t="shared" si="1"/>
        <v>2.6075147125396102E-3</v>
      </c>
      <c r="F11" s="15">
        <f t="shared" si="0"/>
        <v>0.15189849520116552</v>
      </c>
      <c r="G11" s="15"/>
      <c r="H11" s="15"/>
      <c r="I11" s="1"/>
      <c r="J11" s="2">
        <v>8</v>
      </c>
      <c r="K11" s="17" t="s">
        <v>21</v>
      </c>
      <c r="L11" s="2">
        <v>12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2"/>
      <c r="AA11" s="1"/>
      <c r="AB11" s="17"/>
      <c r="AC11" s="17"/>
      <c r="AD11" s="2"/>
    </row>
    <row r="12" spans="1:30" ht="12" customHeight="1" x14ac:dyDescent="0.25">
      <c r="A12" s="1"/>
      <c r="B12" s="20">
        <v>9</v>
      </c>
      <c r="C12" s="13" t="s">
        <v>22</v>
      </c>
      <c r="D12" s="14">
        <v>2</v>
      </c>
      <c r="E12" s="15">
        <f t="shared" si="1"/>
        <v>7.2430964237211407E-5</v>
      </c>
      <c r="F12" s="15">
        <f t="shared" si="0"/>
        <v>4.0565432626248628E-2</v>
      </c>
      <c r="G12" s="15"/>
      <c r="H12" s="15"/>
      <c r="I12" s="1"/>
      <c r="J12" s="2">
        <v>9</v>
      </c>
      <c r="K12" s="17" t="s">
        <v>22</v>
      </c>
      <c r="L12" s="2">
        <v>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2"/>
      <c r="AA12" s="1"/>
      <c r="AB12" s="17"/>
      <c r="AC12" s="17"/>
      <c r="AD12" s="2"/>
    </row>
    <row r="13" spans="1:30" ht="12" customHeight="1" x14ac:dyDescent="0.25">
      <c r="A13" s="1"/>
      <c r="B13" s="20">
        <v>10</v>
      </c>
      <c r="C13" s="13" t="s">
        <v>23</v>
      </c>
      <c r="D13" s="14">
        <v>58</v>
      </c>
      <c r="E13" s="15">
        <f t="shared" si="1"/>
        <v>6.0914440923494795E-2</v>
      </c>
      <c r="F13" s="15">
        <f t="shared" si="0"/>
        <v>0.34532027748369742</v>
      </c>
      <c r="G13" s="15"/>
      <c r="H13" s="15"/>
      <c r="I13" s="1"/>
      <c r="J13" s="2">
        <v>10</v>
      </c>
      <c r="K13" s="17" t="s">
        <v>23</v>
      </c>
      <c r="L13" s="2">
        <v>58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2"/>
      <c r="AA13" s="1"/>
      <c r="AB13" s="17"/>
      <c r="AC13" s="17"/>
      <c r="AD13" s="2"/>
    </row>
    <row r="14" spans="1:30" ht="12" customHeight="1" x14ac:dyDescent="0.25">
      <c r="A14" s="1"/>
      <c r="B14" s="20">
        <v>11</v>
      </c>
      <c r="C14" s="13" t="s">
        <v>24</v>
      </c>
      <c r="D14" s="14">
        <v>2</v>
      </c>
      <c r="E14" s="15">
        <f t="shared" si="1"/>
        <v>7.2430964237211407E-5</v>
      </c>
      <c r="F14" s="15">
        <f t="shared" si="0"/>
        <v>4.0565432626248628E-2</v>
      </c>
      <c r="G14" s="15"/>
      <c r="H14" s="15"/>
      <c r="I14" s="1"/>
      <c r="J14" s="2">
        <v>11</v>
      </c>
      <c r="K14" s="1" t="s">
        <v>24</v>
      </c>
      <c r="L14" s="2">
        <v>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"/>
      <c r="AA14" s="1"/>
      <c r="AB14" s="17"/>
      <c r="AC14" s="17"/>
      <c r="AD14" s="2"/>
    </row>
    <row r="15" spans="1:30" ht="12" customHeight="1" x14ac:dyDescent="0.25">
      <c r="A15" s="1"/>
      <c r="B15" s="20">
        <v>12</v>
      </c>
      <c r="C15" s="13" t="s">
        <v>25</v>
      </c>
      <c r="D15" s="14">
        <v>1</v>
      </c>
      <c r="E15" s="15">
        <f t="shared" si="1"/>
        <v>1.8107741059302852E-5</v>
      </c>
      <c r="F15" s="15">
        <f t="shared" si="0"/>
        <v>2.3232278783592165E-2</v>
      </c>
      <c r="G15" s="15"/>
      <c r="H15" s="15"/>
      <c r="I15" s="1"/>
      <c r="J15" s="2">
        <v>12</v>
      </c>
      <c r="K15" s="1" t="s">
        <v>25</v>
      </c>
      <c r="L15" s="2">
        <v>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2"/>
      <c r="AA15" s="1"/>
      <c r="AB15" s="17"/>
      <c r="AC15" s="17"/>
      <c r="AD15" s="2"/>
    </row>
    <row r="16" spans="1:30" ht="12" customHeight="1" x14ac:dyDescent="0.25">
      <c r="A16" s="1"/>
      <c r="B16" s="20">
        <v>13</v>
      </c>
      <c r="C16" s="13" t="s">
        <v>26</v>
      </c>
      <c r="D16" s="14">
        <v>18</v>
      </c>
      <c r="E16" s="15">
        <f t="shared" si="1"/>
        <v>5.8669081032141236E-3</v>
      </c>
      <c r="F16" s="15">
        <f t="shared" si="0"/>
        <v>0.1967908409041017</v>
      </c>
      <c r="G16" s="15"/>
      <c r="H16" s="15"/>
      <c r="I16" s="1"/>
      <c r="J16" s="2">
        <v>13</v>
      </c>
      <c r="K16" s="1" t="s">
        <v>26</v>
      </c>
      <c r="L16" s="2">
        <v>18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2"/>
      <c r="AA16" s="1"/>
      <c r="AB16" s="17"/>
      <c r="AC16" s="17"/>
      <c r="AD16" s="2"/>
    </row>
    <row r="17" spans="1:30" ht="12" customHeight="1" x14ac:dyDescent="0.25">
      <c r="A17" s="1"/>
      <c r="B17" s="23"/>
      <c r="C17" s="24" t="s">
        <v>27</v>
      </c>
      <c r="D17" s="7">
        <f>SUM(D1:D16)</f>
        <v>235</v>
      </c>
      <c r="E17" s="16">
        <f>SUM(E4:E16)</f>
        <v>0.2139429606156632</v>
      </c>
      <c r="F17" s="16">
        <f t="shared" ref="F17" si="2">SUM(F4:F16)</f>
        <v>1.8192977460232678</v>
      </c>
      <c r="G17" s="15"/>
      <c r="H17" s="15"/>
      <c r="I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2"/>
      <c r="AA17" s="1"/>
      <c r="AB17" s="17"/>
      <c r="AC17" s="17"/>
      <c r="AD17" s="2"/>
    </row>
    <row r="18" spans="1:30" ht="12" customHeight="1" x14ac:dyDescent="0.25">
      <c r="A18" s="1"/>
      <c r="B18" s="2"/>
      <c r="C18" s="17"/>
      <c r="D18" s="2"/>
      <c r="E18" s="1"/>
      <c r="F18" s="1"/>
      <c r="G18" s="1"/>
      <c r="H18" s="1"/>
      <c r="I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"/>
      <c r="AA18" s="1"/>
      <c r="AB18" s="17"/>
      <c r="AC18" s="17"/>
      <c r="AD18" s="2"/>
    </row>
    <row r="19" spans="1:30" ht="12" customHeight="1" x14ac:dyDescent="0.25">
      <c r="A19" s="1"/>
      <c r="B19" s="2"/>
      <c r="C19" s="17"/>
      <c r="D19" s="2"/>
      <c r="E19" s="1"/>
      <c r="F19" s="1"/>
      <c r="G19" s="1"/>
      <c r="H19" s="1"/>
      <c r="I19" s="1"/>
      <c r="M19" s="3"/>
      <c r="N19" s="3" t="s">
        <v>28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2"/>
      <c r="AA19" s="1"/>
      <c r="AB19" s="17"/>
      <c r="AC19" s="17"/>
      <c r="AD19" s="2"/>
    </row>
    <row r="20" spans="1:30" ht="12" customHeight="1" x14ac:dyDescent="0.25">
      <c r="A20" s="1"/>
      <c r="B20" s="2"/>
      <c r="C20" s="17"/>
      <c r="D20" s="2"/>
      <c r="E20" s="1"/>
      <c r="F20" s="1"/>
      <c r="G20" s="1"/>
      <c r="H20" s="1"/>
      <c r="I20" s="1"/>
      <c r="M20" s="3" t="s">
        <v>29</v>
      </c>
      <c r="N20" s="3"/>
      <c r="O20" s="3" t="s">
        <v>30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2"/>
      <c r="AA20" s="1"/>
      <c r="AB20" s="17"/>
      <c r="AC20" s="17"/>
      <c r="AD20" s="2"/>
    </row>
    <row r="21" spans="1:30" ht="19.5" customHeight="1" x14ac:dyDescent="0.25">
      <c r="A21" s="3"/>
      <c r="B21" s="5" t="s">
        <v>41</v>
      </c>
      <c r="C21" s="1"/>
      <c r="D21" s="2"/>
      <c r="E21" s="1"/>
      <c r="F21" s="1"/>
      <c r="G21" s="1"/>
      <c r="H21" s="1"/>
      <c r="I21" s="1"/>
      <c r="K21" s="25" t="s">
        <v>7</v>
      </c>
      <c r="L21" s="25" t="s">
        <v>8</v>
      </c>
      <c r="M21" s="11" t="s">
        <v>3</v>
      </c>
      <c r="N21" s="11" t="s">
        <v>5</v>
      </c>
      <c r="O21" s="11" t="s">
        <v>2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1"/>
      <c r="AB21" s="17"/>
      <c r="AC21" s="17"/>
      <c r="AD21" s="2"/>
    </row>
    <row r="22" spans="1:30" ht="33" customHeight="1" x14ac:dyDescent="0.25">
      <c r="A22" s="3"/>
      <c r="B22" s="26" t="s">
        <v>0</v>
      </c>
      <c r="C22" s="27" t="s">
        <v>1</v>
      </c>
      <c r="D22" s="42" t="s">
        <v>37</v>
      </c>
      <c r="E22" s="27" t="s">
        <v>2</v>
      </c>
      <c r="F22" s="27" t="s">
        <v>3</v>
      </c>
      <c r="G22" s="27" t="s">
        <v>4</v>
      </c>
      <c r="H22" s="27" t="s">
        <v>5</v>
      </c>
      <c r="I22" s="1"/>
      <c r="J22" s="4">
        <v>1</v>
      </c>
      <c r="K22" s="28" t="s">
        <v>31</v>
      </c>
      <c r="L22" s="29">
        <v>2</v>
      </c>
      <c r="M22" s="30">
        <f>F34</f>
        <v>1.4909617023050346</v>
      </c>
      <c r="N22" s="31">
        <f>H23</f>
        <v>0.62177932423423377</v>
      </c>
      <c r="O22" s="31">
        <f>E34</f>
        <v>0.29814830989606084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1"/>
      <c r="AA22" s="1"/>
      <c r="AB22" s="1"/>
      <c r="AC22" s="1"/>
      <c r="AD22" s="1"/>
    </row>
    <row r="23" spans="1:30" ht="12" customHeight="1" x14ac:dyDescent="0.25">
      <c r="A23" s="3"/>
      <c r="B23" s="14">
        <v>1</v>
      </c>
      <c r="C23" s="32" t="s">
        <v>31</v>
      </c>
      <c r="D23" s="33">
        <v>2</v>
      </c>
      <c r="E23" s="15">
        <f>(D23/214)^2</f>
        <v>8.7343872827321155E-5</v>
      </c>
      <c r="F23" s="15">
        <f t="shared" ref="F23:F33" si="3">-D23/$D$17*LN(D23/$D$17)</f>
        <v>4.0565432626248628E-2</v>
      </c>
      <c r="G23" s="16">
        <f>LN(11)</f>
        <v>2.3978952727983707</v>
      </c>
      <c r="H23" s="16">
        <f>F34/G23</f>
        <v>0.62177932423423377</v>
      </c>
      <c r="I23" s="3"/>
      <c r="J23" s="4">
        <v>2</v>
      </c>
      <c r="K23" s="28" t="s">
        <v>13</v>
      </c>
      <c r="L23" s="29">
        <v>2</v>
      </c>
      <c r="M23" s="21" t="s">
        <v>11</v>
      </c>
      <c r="N23" s="22" t="s">
        <v>11</v>
      </c>
      <c r="O23" s="22" t="s">
        <v>12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2" customHeight="1" x14ac:dyDescent="0.25">
      <c r="A24" s="3"/>
      <c r="B24" s="14">
        <v>2</v>
      </c>
      <c r="C24" s="32" t="s">
        <v>13</v>
      </c>
      <c r="D24" s="33">
        <v>2</v>
      </c>
      <c r="E24" s="15">
        <f t="shared" ref="E24:E33" si="4">(D24/214)^2</f>
        <v>8.7343872827321155E-5</v>
      </c>
      <c r="F24" s="15">
        <f t="shared" si="3"/>
        <v>4.0565432626248628E-2</v>
      </c>
      <c r="G24" s="15"/>
      <c r="H24" s="15"/>
      <c r="I24" s="3"/>
      <c r="J24" s="4">
        <v>3</v>
      </c>
      <c r="K24" s="28" t="s">
        <v>14</v>
      </c>
      <c r="L24" s="29">
        <v>2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2" customHeight="1" x14ac:dyDescent="0.25">
      <c r="A25" s="3"/>
      <c r="B25" s="14">
        <v>3</v>
      </c>
      <c r="C25" s="32" t="s">
        <v>14</v>
      </c>
      <c r="D25" s="33">
        <v>2</v>
      </c>
      <c r="E25" s="15">
        <f t="shared" si="4"/>
        <v>8.7343872827321155E-5</v>
      </c>
      <c r="F25" s="15">
        <f t="shared" si="3"/>
        <v>4.0565432626248628E-2</v>
      </c>
      <c r="G25" s="15"/>
      <c r="H25" s="15"/>
      <c r="I25" s="3"/>
      <c r="J25" s="4">
        <v>4</v>
      </c>
      <c r="K25" s="28" t="s">
        <v>18</v>
      </c>
      <c r="L25" s="29">
        <v>50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2" customHeight="1" x14ac:dyDescent="0.25">
      <c r="A26" s="3"/>
      <c r="B26" s="14">
        <v>4</v>
      </c>
      <c r="C26" s="32" t="s">
        <v>18</v>
      </c>
      <c r="D26" s="33">
        <v>50</v>
      </c>
      <c r="E26" s="15">
        <f t="shared" si="4"/>
        <v>5.458992051707573E-2</v>
      </c>
      <c r="F26" s="15">
        <f t="shared" si="3"/>
        <v>0.32926861887574743</v>
      </c>
      <c r="G26" s="15"/>
      <c r="H26" s="15"/>
      <c r="I26" s="3"/>
      <c r="J26" s="4">
        <v>5</v>
      </c>
      <c r="K26" s="28" t="s">
        <v>20</v>
      </c>
      <c r="L26" s="29">
        <v>30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2" customHeight="1" x14ac:dyDescent="0.25">
      <c r="A27" s="3"/>
      <c r="B27" s="14">
        <v>5</v>
      </c>
      <c r="C27" s="32" t="s">
        <v>20</v>
      </c>
      <c r="D27" s="33">
        <v>30</v>
      </c>
      <c r="E27" s="15">
        <f t="shared" si="4"/>
        <v>1.9652371386147258E-2</v>
      </c>
      <c r="F27" s="15">
        <f t="shared" si="3"/>
        <v>0.26277295308280896</v>
      </c>
      <c r="G27" s="15"/>
      <c r="H27" s="15"/>
      <c r="I27" s="3"/>
      <c r="J27" s="4">
        <v>6</v>
      </c>
      <c r="K27" s="28" t="s">
        <v>32</v>
      </c>
      <c r="L27" s="29">
        <v>12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2" customHeight="1" x14ac:dyDescent="0.25">
      <c r="A28" s="3"/>
      <c r="B28" s="14">
        <v>6</v>
      </c>
      <c r="C28" s="32" t="s">
        <v>32</v>
      </c>
      <c r="D28" s="33">
        <v>12</v>
      </c>
      <c r="E28" s="15">
        <f t="shared" si="4"/>
        <v>3.1443794217835617E-3</v>
      </c>
      <c r="F28" s="15">
        <f t="shared" si="3"/>
        <v>0.15189849520116552</v>
      </c>
      <c r="G28" s="15"/>
      <c r="H28" s="15"/>
      <c r="I28" s="3"/>
      <c r="J28" s="4">
        <v>7</v>
      </c>
      <c r="K28" s="28" t="s">
        <v>22</v>
      </c>
      <c r="L28" s="29">
        <v>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2" customHeight="1" x14ac:dyDescent="0.25">
      <c r="A29" s="3"/>
      <c r="B29" s="14">
        <v>7</v>
      </c>
      <c r="C29" s="32" t="s">
        <v>22</v>
      </c>
      <c r="D29" s="33">
        <v>2</v>
      </c>
      <c r="E29" s="15">
        <f t="shared" si="4"/>
        <v>8.7343872827321155E-5</v>
      </c>
      <c r="F29" s="15">
        <f t="shared" si="3"/>
        <v>4.0565432626248628E-2</v>
      </c>
      <c r="G29" s="15"/>
      <c r="H29" s="15"/>
      <c r="I29" s="3"/>
      <c r="J29" s="4">
        <v>8</v>
      </c>
      <c r="K29" s="28" t="s">
        <v>23</v>
      </c>
      <c r="L29" s="29">
        <v>9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2" customHeight="1" x14ac:dyDescent="0.25">
      <c r="A30" s="3"/>
      <c r="B30" s="14">
        <v>8</v>
      </c>
      <c r="C30" s="32" t="s">
        <v>23</v>
      </c>
      <c r="D30" s="33">
        <v>9</v>
      </c>
      <c r="E30" s="15">
        <f t="shared" si="4"/>
        <v>1.7687134247532533E-3</v>
      </c>
      <c r="F30" s="15">
        <f t="shared" si="3"/>
        <v>0.12494148268626151</v>
      </c>
      <c r="G30" s="15"/>
      <c r="H30" s="15"/>
      <c r="I30" s="3"/>
      <c r="J30" s="4">
        <v>9</v>
      </c>
      <c r="K30" s="28" t="s">
        <v>33</v>
      </c>
      <c r="L30" s="34">
        <v>100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2" customHeight="1" x14ac:dyDescent="0.25">
      <c r="A31" s="3"/>
      <c r="B31" s="14">
        <v>9</v>
      </c>
      <c r="C31" s="32" t="s">
        <v>33</v>
      </c>
      <c r="D31" s="14">
        <v>100</v>
      </c>
      <c r="E31" s="15">
        <f t="shared" si="4"/>
        <v>0.21835968206830292</v>
      </c>
      <c r="F31" s="15">
        <f t="shared" si="3"/>
        <v>0.36358099070470962</v>
      </c>
      <c r="G31" s="15"/>
      <c r="H31" s="15"/>
      <c r="I31" s="3"/>
      <c r="J31" s="4">
        <v>10</v>
      </c>
      <c r="K31" s="28" t="s">
        <v>34</v>
      </c>
      <c r="L31" s="34">
        <v>3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2" customHeight="1" x14ac:dyDescent="0.25">
      <c r="A32" s="3"/>
      <c r="B32" s="14">
        <v>10</v>
      </c>
      <c r="C32" s="32" t="s">
        <v>34</v>
      </c>
      <c r="D32" s="14">
        <v>3</v>
      </c>
      <c r="E32" s="15">
        <f t="shared" si="4"/>
        <v>1.9652371386147261E-4</v>
      </c>
      <c r="F32" s="15">
        <f t="shared" si="3"/>
        <v>5.5671998623098497E-2</v>
      </c>
      <c r="G32" s="15"/>
      <c r="H32" s="15"/>
      <c r="I32" s="3"/>
      <c r="J32" s="4">
        <v>11</v>
      </c>
      <c r="K32" s="35" t="s">
        <v>35</v>
      </c>
      <c r="L32" s="34">
        <v>2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2" customHeight="1" x14ac:dyDescent="0.25">
      <c r="A33" s="3"/>
      <c r="B33" s="14">
        <v>11</v>
      </c>
      <c r="C33" s="36" t="s">
        <v>36</v>
      </c>
      <c r="D33" s="14">
        <v>2</v>
      </c>
      <c r="E33" s="15">
        <f t="shared" si="4"/>
        <v>8.7343872827321155E-5</v>
      </c>
      <c r="F33" s="15">
        <f t="shared" si="3"/>
        <v>4.0565432626248628E-2</v>
      </c>
      <c r="G33" s="15"/>
      <c r="H33" s="15"/>
      <c r="I33" s="3"/>
      <c r="J33" s="2"/>
      <c r="K33" s="3"/>
      <c r="L33" s="3">
        <f>SUM(L22:L32)</f>
        <v>214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2" customHeight="1" x14ac:dyDescent="0.25">
      <c r="A34" s="3"/>
      <c r="B34" s="37"/>
      <c r="C34" s="24" t="s">
        <v>27</v>
      </c>
      <c r="D34" s="7">
        <f>SUM(D23:D33)</f>
        <v>214</v>
      </c>
      <c r="E34" s="16">
        <f>SUM(E23:E33)</f>
        <v>0.29814830989606084</v>
      </c>
      <c r="F34" s="16">
        <f>SUM(F23:F33)</f>
        <v>1.4909617023050346</v>
      </c>
      <c r="G34" s="15"/>
      <c r="H34" s="15"/>
      <c r="I34" s="3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2" customHeight="1" x14ac:dyDescent="0.25">
      <c r="A35" s="3"/>
      <c r="B35" s="3"/>
      <c r="C35" s="3"/>
      <c r="D35" s="38"/>
      <c r="E35" s="3"/>
      <c r="F35" s="3"/>
      <c r="G35" s="3"/>
      <c r="H35" s="3"/>
      <c r="I35" s="3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2" customHeight="1" x14ac:dyDescent="0.25">
      <c r="A36" s="3"/>
      <c r="B36" s="22" t="s">
        <v>42</v>
      </c>
      <c r="C36" s="3"/>
      <c r="D36" s="38"/>
      <c r="E36" s="3"/>
      <c r="F36" s="3"/>
      <c r="G36" s="3"/>
      <c r="H36" s="3"/>
      <c r="I36" s="3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24" customHeight="1" x14ac:dyDescent="0.25">
      <c r="A37" s="3"/>
      <c r="B37" s="7" t="s">
        <v>0</v>
      </c>
      <c r="C37" s="7" t="s">
        <v>1</v>
      </c>
      <c r="D37" s="7" t="s">
        <v>38</v>
      </c>
      <c r="E37" s="39" t="s">
        <v>39</v>
      </c>
      <c r="F37" s="3"/>
      <c r="G37" s="3"/>
      <c r="H37" s="3"/>
      <c r="I37" s="3"/>
      <c r="J37" s="2"/>
      <c r="K37" s="7" t="s">
        <v>1</v>
      </c>
      <c r="L37" s="7" t="s">
        <v>38</v>
      </c>
      <c r="M37" s="39" t="s">
        <v>39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2" customHeight="1" x14ac:dyDescent="0.25">
      <c r="A38" s="3"/>
      <c r="B38" s="14">
        <v>1</v>
      </c>
      <c r="C38" s="13" t="s">
        <v>9</v>
      </c>
      <c r="D38" s="14">
        <v>18</v>
      </c>
      <c r="E38" s="43"/>
      <c r="F38" s="3"/>
      <c r="G38" s="3"/>
      <c r="H38" s="3"/>
      <c r="I38" s="3"/>
      <c r="J38" s="2"/>
      <c r="K38" s="13" t="s">
        <v>13</v>
      </c>
      <c r="L38" s="14">
        <v>2</v>
      </c>
      <c r="M38" s="43">
        <v>2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2" customHeight="1" x14ac:dyDescent="0.25">
      <c r="A39" s="3"/>
      <c r="B39" s="14">
        <v>2</v>
      </c>
      <c r="C39" s="32" t="s">
        <v>31</v>
      </c>
      <c r="D39" s="14"/>
      <c r="E39" s="43">
        <v>2</v>
      </c>
      <c r="F39" s="3"/>
      <c r="G39" s="3"/>
      <c r="H39" s="3"/>
      <c r="I39" s="3"/>
      <c r="J39" s="2"/>
      <c r="K39" s="13" t="s">
        <v>14</v>
      </c>
      <c r="L39" s="14">
        <v>1</v>
      </c>
      <c r="M39" s="43">
        <v>2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2" customHeight="1" x14ac:dyDescent="0.25">
      <c r="A40" s="3"/>
      <c r="B40" s="14">
        <v>4</v>
      </c>
      <c r="C40" s="13" t="s">
        <v>10</v>
      </c>
      <c r="D40" s="14">
        <v>35</v>
      </c>
      <c r="E40" s="43"/>
      <c r="F40" s="3"/>
      <c r="G40" s="3"/>
      <c r="H40" s="3"/>
      <c r="I40" s="3"/>
      <c r="J40" s="2"/>
      <c r="K40" s="13" t="s">
        <v>18</v>
      </c>
      <c r="L40" s="14">
        <v>4</v>
      </c>
      <c r="M40" s="43">
        <v>50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2" customHeight="1" x14ac:dyDescent="0.25">
      <c r="A41" s="3"/>
      <c r="B41" s="14">
        <v>5</v>
      </c>
      <c r="C41" s="13" t="s">
        <v>13</v>
      </c>
      <c r="D41" s="14">
        <v>2</v>
      </c>
      <c r="E41" s="43">
        <v>2</v>
      </c>
      <c r="F41" s="3"/>
      <c r="G41" s="3"/>
      <c r="H41" s="3"/>
      <c r="I41" s="3"/>
      <c r="J41" s="2"/>
      <c r="K41" s="13" t="s">
        <v>20</v>
      </c>
      <c r="L41" s="14">
        <v>80</v>
      </c>
      <c r="M41" s="43">
        <v>30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2" customHeight="1" x14ac:dyDescent="0.25">
      <c r="A42" s="3"/>
      <c r="B42" s="14">
        <v>6</v>
      </c>
      <c r="C42" s="13" t="s">
        <v>14</v>
      </c>
      <c r="D42" s="14">
        <v>1</v>
      </c>
      <c r="E42" s="43">
        <v>2</v>
      </c>
      <c r="F42" s="3"/>
      <c r="G42" s="3"/>
      <c r="H42" s="3"/>
      <c r="I42" s="3"/>
      <c r="J42" s="2"/>
      <c r="K42" s="13" t="s">
        <v>22</v>
      </c>
      <c r="L42" s="14">
        <v>2</v>
      </c>
      <c r="M42" s="43">
        <v>2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2" customHeight="1" x14ac:dyDescent="0.25">
      <c r="A43" s="3"/>
      <c r="B43" s="14">
        <v>7</v>
      </c>
      <c r="C43" s="13" t="s">
        <v>16</v>
      </c>
      <c r="D43" s="14">
        <v>2</v>
      </c>
      <c r="E43" s="43"/>
      <c r="F43" s="3"/>
      <c r="G43" s="3"/>
      <c r="H43" s="3"/>
      <c r="I43" s="3"/>
      <c r="J43" s="2"/>
      <c r="K43" s="13" t="s">
        <v>23</v>
      </c>
      <c r="L43" s="14">
        <v>58</v>
      </c>
      <c r="M43" s="43">
        <v>9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2" customHeight="1" x14ac:dyDescent="0.25">
      <c r="A44" s="3"/>
      <c r="B44" s="14">
        <v>8</v>
      </c>
      <c r="C44" s="13" t="s">
        <v>18</v>
      </c>
      <c r="D44" s="14">
        <v>4</v>
      </c>
      <c r="E44" s="43">
        <v>50</v>
      </c>
      <c r="F44" s="3"/>
      <c r="G44" s="3"/>
      <c r="H44" s="3"/>
      <c r="I44" s="3"/>
      <c r="J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2" customHeight="1" x14ac:dyDescent="0.25">
      <c r="A45" s="3"/>
      <c r="B45" s="14">
        <v>9</v>
      </c>
      <c r="C45" s="13" t="s">
        <v>20</v>
      </c>
      <c r="D45" s="14">
        <v>80</v>
      </c>
      <c r="E45" s="43">
        <v>30</v>
      </c>
      <c r="F45" s="3"/>
      <c r="G45" s="3"/>
      <c r="H45" s="3"/>
      <c r="I45" s="3"/>
      <c r="J45" s="2"/>
      <c r="L45" s="4" t="s">
        <v>38</v>
      </c>
      <c r="M45" s="4" t="s">
        <v>39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2" customHeight="1" x14ac:dyDescent="0.25">
      <c r="A46" s="3"/>
      <c r="B46" s="14">
        <v>10</v>
      </c>
      <c r="C46" s="32" t="s">
        <v>33</v>
      </c>
      <c r="D46" s="14"/>
      <c r="E46" s="43">
        <v>100</v>
      </c>
      <c r="F46" s="3"/>
      <c r="G46" s="3"/>
      <c r="H46" s="3"/>
      <c r="I46" s="3"/>
      <c r="J46" s="2"/>
      <c r="K46" s="13" t="s">
        <v>9</v>
      </c>
      <c r="L46" s="14">
        <v>18</v>
      </c>
      <c r="M46" s="43"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2" customHeight="1" x14ac:dyDescent="0.25">
      <c r="A47" s="3"/>
      <c r="B47" s="14">
        <v>11</v>
      </c>
      <c r="C47" s="13" t="s">
        <v>21</v>
      </c>
      <c r="D47" s="14">
        <v>12</v>
      </c>
      <c r="E47" s="43"/>
      <c r="F47" s="3"/>
      <c r="G47" s="3"/>
      <c r="H47" s="3"/>
      <c r="I47" s="3"/>
      <c r="J47" s="2"/>
      <c r="K47" s="13" t="s">
        <v>10</v>
      </c>
      <c r="L47" s="14">
        <v>35</v>
      </c>
      <c r="M47" s="43">
        <v>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2" customHeight="1" x14ac:dyDescent="0.25">
      <c r="A48" s="3"/>
      <c r="B48" s="14">
        <v>12</v>
      </c>
      <c r="C48" s="32" t="s">
        <v>32</v>
      </c>
      <c r="D48" s="14"/>
      <c r="E48" s="43">
        <v>12</v>
      </c>
      <c r="F48" s="3"/>
      <c r="G48" s="3"/>
      <c r="H48" s="3"/>
      <c r="I48" s="3"/>
      <c r="J48" s="2"/>
      <c r="K48" s="13" t="s">
        <v>21</v>
      </c>
      <c r="L48" s="14">
        <v>12</v>
      </c>
      <c r="M48" s="43"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2" customHeight="1" x14ac:dyDescent="0.25">
      <c r="A49" s="3"/>
      <c r="B49" s="14">
        <v>13</v>
      </c>
      <c r="C49" s="13" t="s">
        <v>22</v>
      </c>
      <c r="D49" s="14">
        <v>2</v>
      </c>
      <c r="E49" s="43">
        <v>2</v>
      </c>
      <c r="F49" s="3"/>
      <c r="G49" s="3"/>
      <c r="H49" s="3"/>
      <c r="I49" s="3"/>
      <c r="J49" s="2"/>
      <c r="K49" s="13" t="s">
        <v>16</v>
      </c>
      <c r="L49" s="14">
        <v>2</v>
      </c>
      <c r="M49" s="43">
        <v>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2" customHeight="1" x14ac:dyDescent="0.25">
      <c r="A50" s="3"/>
      <c r="B50" s="14">
        <v>15</v>
      </c>
      <c r="C50" s="13" t="s">
        <v>23</v>
      </c>
      <c r="D50" s="14">
        <v>58</v>
      </c>
      <c r="E50" s="43">
        <v>9</v>
      </c>
      <c r="F50" s="3"/>
      <c r="G50" s="3"/>
      <c r="H50" s="3"/>
      <c r="I50" s="3"/>
      <c r="J50" s="2"/>
      <c r="K50" s="13" t="s">
        <v>24</v>
      </c>
      <c r="L50" s="14">
        <v>2</v>
      </c>
      <c r="M50" s="43">
        <v>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2" customHeight="1" x14ac:dyDescent="0.25">
      <c r="A51" s="3"/>
      <c r="B51" s="14">
        <v>16</v>
      </c>
      <c r="C51" s="13" t="s">
        <v>24</v>
      </c>
      <c r="D51" s="14">
        <v>2</v>
      </c>
      <c r="E51" s="43"/>
      <c r="F51" s="3"/>
      <c r="G51" s="3"/>
      <c r="H51" s="3"/>
      <c r="I51" s="3"/>
      <c r="J51" s="2"/>
      <c r="K51" s="13" t="s">
        <v>25</v>
      </c>
      <c r="L51" s="14">
        <v>1</v>
      </c>
      <c r="M51" s="43">
        <v>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2" customHeight="1" x14ac:dyDescent="0.25">
      <c r="A52" s="3"/>
      <c r="B52" s="14">
        <v>17</v>
      </c>
      <c r="C52" s="13" t="s">
        <v>25</v>
      </c>
      <c r="D52" s="14">
        <v>1</v>
      </c>
      <c r="E52" s="43"/>
      <c r="F52" s="3"/>
      <c r="G52" s="3"/>
      <c r="H52" s="3"/>
      <c r="I52" s="3"/>
      <c r="J52" s="2"/>
      <c r="K52" s="13" t="s">
        <v>26</v>
      </c>
      <c r="L52" s="14">
        <v>18</v>
      </c>
      <c r="M52" s="43"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2" customHeight="1" x14ac:dyDescent="0.25">
      <c r="A53" s="3"/>
      <c r="B53" s="14">
        <v>18</v>
      </c>
      <c r="C53" s="13" t="s">
        <v>26</v>
      </c>
      <c r="D53" s="14">
        <v>18</v>
      </c>
      <c r="E53" s="43"/>
      <c r="F53" s="3"/>
      <c r="G53" s="3"/>
      <c r="H53" s="3"/>
      <c r="I53" s="3"/>
      <c r="J53" s="2"/>
      <c r="K53" s="32" t="s">
        <v>31</v>
      </c>
      <c r="L53" s="14">
        <v>0</v>
      </c>
      <c r="M53" s="43">
        <v>2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2" customHeight="1" x14ac:dyDescent="0.25">
      <c r="A54" s="3"/>
      <c r="B54" s="43">
        <v>19</v>
      </c>
      <c r="C54" s="32" t="s">
        <v>34</v>
      </c>
      <c r="D54" s="41"/>
      <c r="E54" s="43">
        <v>3</v>
      </c>
      <c r="F54" s="3"/>
      <c r="G54" s="3"/>
      <c r="H54" s="3"/>
      <c r="I54" s="3"/>
      <c r="J54" s="2"/>
      <c r="K54" s="32" t="s">
        <v>34</v>
      </c>
      <c r="L54" s="41">
        <v>0</v>
      </c>
      <c r="M54" s="43">
        <v>3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2" customHeight="1" x14ac:dyDescent="0.25">
      <c r="A55" s="3"/>
      <c r="B55" s="43">
        <v>20</v>
      </c>
      <c r="C55" s="36" t="s">
        <v>36</v>
      </c>
      <c r="D55" s="41"/>
      <c r="E55" s="43">
        <v>2</v>
      </c>
      <c r="F55" s="3"/>
      <c r="G55" s="3"/>
      <c r="H55" s="3"/>
      <c r="I55" s="3"/>
      <c r="J55" s="2"/>
      <c r="K55" s="36" t="s">
        <v>36</v>
      </c>
      <c r="L55" s="41">
        <v>0</v>
      </c>
      <c r="M55" s="43">
        <v>2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2" customHeight="1" x14ac:dyDescent="0.25">
      <c r="A56" s="3"/>
      <c r="B56" s="40"/>
      <c r="C56" s="40" t="s">
        <v>58</v>
      </c>
      <c r="D56" s="43">
        <f>SUM(D38:D54)</f>
        <v>235</v>
      </c>
      <c r="E56" s="43">
        <f>SUM(E38:E55)</f>
        <v>214</v>
      </c>
      <c r="F56" s="3"/>
      <c r="G56" s="3"/>
      <c r="H56" s="3"/>
      <c r="I56" s="3"/>
      <c r="J56" s="2"/>
      <c r="K56" s="32" t="s">
        <v>33</v>
      </c>
      <c r="L56" s="14">
        <v>0</v>
      </c>
      <c r="M56" s="43">
        <v>100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2" customHeight="1" x14ac:dyDescent="0.25">
      <c r="A57" s="3"/>
      <c r="B57" s="3"/>
      <c r="C57" s="3"/>
      <c r="D57" s="38"/>
      <c r="E57" s="3"/>
      <c r="F57" s="3"/>
      <c r="G57" s="3"/>
      <c r="H57" s="3"/>
      <c r="I57" s="3"/>
      <c r="J57" s="2"/>
      <c r="K57" s="32" t="s">
        <v>32</v>
      </c>
      <c r="L57" s="14">
        <v>0</v>
      </c>
      <c r="M57" s="43">
        <v>12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2" customHeight="1" x14ac:dyDescent="0.25">
      <c r="A58" s="3"/>
      <c r="B58" s="3"/>
      <c r="C58" s="3"/>
      <c r="D58" s="38"/>
      <c r="E58" s="3"/>
      <c r="F58" s="3"/>
      <c r="G58" s="3"/>
      <c r="H58" s="3"/>
      <c r="I58" s="3"/>
      <c r="J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2" customHeight="1" x14ac:dyDescent="0.25">
      <c r="A59" s="3"/>
      <c r="B59" s="3"/>
      <c r="C59" s="3"/>
      <c r="D59" s="38"/>
      <c r="E59" s="3"/>
      <c r="F59" s="3"/>
      <c r="G59" s="3"/>
      <c r="H59" s="3"/>
      <c r="I59" s="3"/>
      <c r="J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2" customHeight="1" x14ac:dyDescent="0.25">
      <c r="A60" s="3"/>
      <c r="B60" s="3"/>
      <c r="C60" s="3"/>
      <c r="D60" s="38"/>
      <c r="E60" s="3"/>
      <c r="F60" s="3"/>
      <c r="G60" s="3"/>
      <c r="H60" s="3"/>
      <c r="I60" s="3"/>
      <c r="J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2" customHeight="1" x14ac:dyDescent="0.25">
      <c r="A61" s="3"/>
      <c r="B61" s="3"/>
      <c r="C61" s="3"/>
      <c r="D61" s="38"/>
      <c r="E61" s="3"/>
      <c r="F61" s="3"/>
      <c r="G61" s="3"/>
      <c r="H61" s="3"/>
      <c r="I61" s="3"/>
      <c r="J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2" customHeight="1" x14ac:dyDescent="0.25">
      <c r="A62" s="3"/>
      <c r="B62" s="3"/>
      <c r="C62" s="3"/>
      <c r="D62" s="38"/>
      <c r="E62" s="3"/>
      <c r="F62" s="3"/>
      <c r="G62" s="3"/>
      <c r="H62" s="3"/>
      <c r="I62" s="3"/>
      <c r="J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2" customHeight="1" x14ac:dyDescent="0.25">
      <c r="A63" s="3"/>
      <c r="B63" s="3"/>
      <c r="C63" s="3"/>
      <c r="D63" s="38"/>
      <c r="E63" s="3"/>
      <c r="F63" s="3"/>
      <c r="G63" s="3"/>
      <c r="H63" s="3"/>
      <c r="I63" s="3"/>
      <c r="J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2" customHeight="1" x14ac:dyDescent="0.25">
      <c r="A64" s="3"/>
      <c r="B64" s="3"/>
      <c r="C64" s="3"/>
      <c r="D64" s="38"/>
      <c r="E64" s="3"/>
      <c r="F64" s="3"/>
      <c r="G64" s="3"/>
      <c r="H64" s="3"/>
      <c r="I64" s="3"/>
      <c r="J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2" customHeight="1" x14ac:dyDescent="0.25">
      <c r="A65" s="3"/>
      <c r="B65" s="3"/>
      <c r="C65" s="3"/>
      <c r="D65" s="38"/>
      <c r="E65" s="3"/>
      <c r="F65" s="3"/>
      <c r="G65" s="3"/>
      <c r="H65" s="3"/>
      <c r="I65" s="3"/>
      <c r="J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2" customHeight="1" x14ac:dyDescent="0.25">
      <c r="A66" s="3"/>
      <c r="B66" s="3"/>
      <c r="C66" s="3"/>
      <c r="D66" s="38"/>
      <c r="E66" s="3"/>
      <c r="F66" s="3"/>
      <c r="G66" s="3"/>
      <c r="H66" s="3"/>
      <c r="I66" s="3"/>
      <c r="J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2" customHeight="1" x14ac:dyDescent="0.25">
      <c r="A67" s="3"/>
      <c r="B67" s="3"/>
      <c r="C67" s="3"/>
      <c r="D67" s="38"/>
      <c r="E67" s="3"/>
      <c r="F67" s="3"/>
      <c r="G67" s="3"/>
      <c r="H67" s="3"/>
      <c r="I67" s="3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2" customHeight="1" x14ac:dyDescent="0.25">
      <c r="A68" s="3"/>
      <c r="B68" s="3"/>
      <c r="C68" s="3"/>
      <c r="D68" s="38"/>
      <c r="E68" s="3"/>
      <c r="F68" s="3"/>
      <c r="G68" s="3"/>
      <c r="H68" s="3"/>
      <c r="I68" s="3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2" customHeight="1" x14ac:dyDescent="0.25">
      <c r="A69" s="3"/>
      <c r="B69" s="3"/>
      <c r="C69" s="3"/>
      <c r="D69" s="38"/>
      <c r="E69" s="3"/>
      <c r="F69" s="3"/>
      <c r="G69" s="3"/>
      <c r="H69" s="3"/>
      <c r="I69" s="3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2" customHeight="1" x14ac:dyDescent="0.25">
      <c r="A70" s="3"/>
      <c r="B70" s="3"/>
      <c r="C70" s="3"/>
      <c r="D70" s="38"/>
      <c r="E70" s="3"/>
      <c r="F70" s="3"/>
      <c r="G70" s="3"/>
      <c r="H70" s="3"/>
      <c r="I70" s="3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2" customHeight="1" x14ac:dyDescent="0.25">
      <c r="A71" s="3"/>
      <c r="B71" s="3"/>
      <c r="C71" s="3"/>
      <c r="D71" s="38"/>
      <c r="E71" s="3"/>
      <c r="F71" s="3"/>
      <c r="G71" s="3"/>
      <c r="H71" s="3"/>
      <c r="I71" s="3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2" customHeight="1" x14ac:dyDescent="0.25">
      <c r="A72" s="3"/>
      <c r="B72" s="3"/>
      <c r="C72" s="3"/>
      <c r="D72" s="38"/>
      <c r="E72" s="3"/>
      <c r="F72" s="3"/>
      <c r="G72" s="3"/>
      <c r="H72" s="3"/>
      <c r="I72" s="3"/>
      <c r="J72" s="2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2" customHeight="1" x14ac:dyDescent="0.25">
      <c r="A73" s="3"/>
      <c r="B73" s="3"/>
      <c r="C73" s="3"/>
      <c r="D73" s="38"/>
      <c r="E73" s="3"/>
      <c r="F73" s="3"/>
      <c r="G73" s="3"/>
      <c r="H73" s="3"/>
      <c r="I73" s="3"/>
      <c r="J73" s="2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2" customHeight="1" x14ac:dyDescent="0.25">
      <c r="A74" s="3"/>
      <c r="B74" s="3"/>
      <c r="C74" s="3"/>
      <c r="D74" s="38"/>
      <c r="E74" s="3"/>
      <c r="F74" s="3"/>
      <c r="G74" s="3"/>
      <c r="H74" s="3"/>
      <c r="I74" s="3"/>
      <c r="J74" s="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2" customHeight="1" x14ac:dyDescent="0.25">
      <c r="A75" s="3"/>
      <c r="B75" s="3"/>
      <c r="C75" s="3"/>
      <c r="D75" s="38"/>
      <c r="E75" s="3"/>
      <c r="F75" s="3"/>
      <c r="G75" s="3"/>
      <c r="H75" s="3"/>
      <c r="I75" s="3"/>
      <c r="J75" s="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2" customHeight="1" x14ac:dyDescent="0.25">
      <c r="A76" s="3"/>
      <c r="B76" s="3"/>
      <c r="C76" s="3"/>
      <c r="D76" s="38"/>
      <c r="E76" s="3"/>
      <c r="F76" s="3"/>
      <c r="G76" s="3"/>
      <c r="H76" s="3"/>
      <c r="I76" s="3"/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2" customHeight="1" x14ac:dyDescent="0.25">
      <c r="A77" s="3"/>
      <c r="B77" s="3"/>
      <c r="C77" s="3"/>
      <c r="D77" s="38"/>
      <c r="E77" s="3"/>
      <c r="F77" s="3"/>
      <c r="G77" s="3"/>
      <c r="H77" s="3"/>
      <c r="I77" s="3"/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2" customHeight="1" x14ac:dyDescent="0.25">
      <c r="A78" s="3"/>
      <c r="B78" s="3"/>
      <c r="C78" s="3"/>
      <c r="D78" s="38"/>
      <c r="E78" s="3"/>
      <c r="F78" s="3"/>
      <c r="G78" s="3"/>
      <c r="H78" s="3"/>
      <c r="I78" s="3"/>
      <c r="J78" s="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2" customHeight="1" x14ac:dyDescent="0.25">
      <c r="A79" s="3"/>
      <c r="B79" s="3"/>
      <c r="C79" s="3"/>
      <c r="D79" s="38"/>
      <c r="E79" s="3"/>
      <c r="F79" s="3"/>
      <c r="G79" s="3"/>
      <c r="H79" s="3"/>
      <c r="I79" s="3"/>
      <c r="J79" s="2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2" customHeight="1" x14ac:dyDescent="0.25">
      <c r="A80" s="3"/>
      <c r="B80" s="3"/>
      <c r="C80" s="3"/>
      <c r="D80" s="38"/>
      <c r="E80" s="3"/>
      <c r="F80" s="3"/>
      <c r="G80" s="3"/>
      <c r="H80" s="3"/>
      <c r="I80" s="3"/>
      <c r="J80" s="2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2" customHeight="1" x14ac:dyDescent="0.25">
      <c r="A81" s="3"/>
      <c r="B81" s="3"/>
      <c r="C81" s="3"/>
      <c r="D81" s="38"/>
      <c r="E81" s="3"/>
      <c r="F81" s="3"/>
      <c r="G81" s="3"/>
      <c r="H81" s="3"/>
      <c r="I81" s="3"/>
      <c r="J81" s="2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2" customHeight="1" x14ac:dyDescent="0.25">
      <c r="A82" s="3"/>
      <c r="B82" s="3"/>
      <c r="C82" s="3"/>
      <c r="D82" s="38"/>
      <c r="E82" s="3"/>
      <c r="F82" s="3"/>
      <c r="G82" s="3"/>
      <c r="H82" s="3"/>
      <c r="I82" s="3"/>
      <c r="J82" s="2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2" customHeight="1" x14ac:dyDescent="0.25">
      <c r="A83" s="3"/>
      <c r="B83" s="3"/>
      <c r="C83" s="3"/>
      <c r="D83" s="38"/>
      <c r="E83" s="3"/>
      <c r="F83" s="3"/>
      <c r="G83" s="3"/>
      <c r="H83" s="3"/>
      <c r="I83" s="3"/>
      <c r="J83" s="2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2" customHeight="1" x14ac:dyDescent="0.25">
      <c r="A84" s="3"/>
      <c r="B84" s="3"/>
      <c r="C84" s="3"/>
      <c r="D84" s="38"/>
      <c r="E84" s="3"/>
      <c r="F84" s="3"/>
      <c r="G84" s="3"/>
      <c r="H84" s="3"/>
      <c r="I84" s="3"/>
      <c r="J84" s="2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2" customHeight="1" x14ac:dyDescent="0.25">
      <c r="A85" s="3"/>
      <c r="B85" s="3"/>
      <c r="C85" s="3"/>
      <c r="D85" s="38"/>
      <c r="E85" s="3"/>
      <c r="F85" s="3"/>
      <c r="G85" s="3"/>
      <c r="H85" s="3"/>
      <c r="I85" s="3"/>
      <c r="J85" s="2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2" customHeight="1" x14ac:dyDescent="0.25">
      <c r="A86" s="3"/>
      <c r="B86" s="3"/>
      <c r="C86" s="3"/>
      <c r="D86" s="38"/>
      <c r="E86" s="3"/>
      <c r="F86" s="3"/>
      <c r="G86" s="3"/>
      <c r="H86" s="3"/>
      <c r="I86" s="3"/>
      <c r="J86" s="2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2" customHeight="1" x14ac:dyDescent="0.25">
      <c r="A87" s="3"/>
      <c r="B87" s="3"/>
      <c r="C87" s="3"/>
      <c r="D87" s="38"/>
      <c r="E87" s="3"/>
      <c r="F87" s="3"/>
      <c r="G87" s="3"/>
      <c r="H87" s="3"/>
      <c r="I87" s="3"/>
      <c r="J87" s="2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2" customHeight="1" x14ac:dyDescent="0.25">
      <c r="A88" s="3"/>
      <c r="B88" s="3"/>
      <c r="C88" s="3"/>
      <c r="D88" s="38"/>
      <c r="E88" s="3"/>
      <c r="F88" s="3"/>
      <c r="G88" s="3"/>
      <c r="H88" s="3"/>
      <c r="I88" s="3"/>
      <c r="J88" s="2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2" customHeight="1" x14ac:dyDescent="0.25">
      <c r="A89" s="3"/>
      <c r="B89" s="3"/>
      <c r="C89" s="3"/>
      <c r="D89" s="38"/>
      <c r="E89" s="3"/>
      <c r="F89" s="3"/>
      <c r="G89" s="3"/>
      <c r="H89" s="3"/>
      <c r="I89" s="3"/>
      <c r="J89" s="2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2" customHeight="1" x14ac:dyDescent="0.25">
      <c r="A90" s="3"/>
      <c r="B90" s="3"/>
      <c r="C90" s="3"/>
      <c r="D90" s="38"/>
      <c r="E90" s="3"/>
      <c r="F90" s="3"/>
      <c r="G90" s="3"/>
      <c r="H90" s="3"/>
      <c r="I90" s="3"/>
      <c r="J90" s="2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2" customHeight="1" x14ac:dyDescent="0.25">
      <c r="A91" s="3"/>
      <c r="B91" s="3"/>
      <c r="C91" s="3"/>
      <c r="D91" s="38"/>
      <c r="E91" s="3"/>
      <c r="F91" s="3"/>
      <c r="G91" s="3"/>
      <c r="H91" s="3"/>
      <c r="I91" s="3"/>
      <c r="J91" s="2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2" customHeight="1" x14ac:dyDescent="0.25">
      <c r="A92" s="3"/>
      <c r="B92" s="3"/>
      <c r="C92" s="3"/>
      <c r="D92" s="38"/>
      <c r="E92" s="3"/>
      <c r="F92" s="3"/>
      <c r="G92" s="3"/>
      <c r="H92" s="3"/>
      <c r="I92" s="3"/>
      <c r="J92" s="2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2" customHeight="1" x14ac:dyDescent="0.25">
      <c r="A93" s="3"/>
      <c r="B93" s="3"/>
      <c r="C93" s="3"/>
      <c r="D93" s="38"/>
      <c r="E93" s="3"/>
      <c r="F93" s="3"/>
      <c r="G93" s="3"/>
      <c r="H93" s="3"/>
      <c r="I93" s="3"/>
      <c r="J93" s="2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2" customHeight="1" x14ac:dyDescent="0.25">
      <c r="A94" s="3"/>
      <c r="B94" s="3"/>
      <c r="C94" s="3"/>
      <c r="D94" s="38"/>
      <c r="E94" s="3"/>
      <c r="F94" s="3"/>
      <c r="G94" s="3"/>
      <c r="H94" s="3"/>
      <c r="I94" s="3"/>
      <c r="J94" s="2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2" customHeight="1" x14ac:dyDescent="0.25">
      <c r="A95" s="3"/>
      <c r="B95" s="3"/>
      <c r="C95" s="3"/>
      <c r="D95" s="38"/>
      <c r="E95" s="3"/>
      <c r="F95" s="3"/>
      <c r="G95" s="3"/>
      <c r="H95" s="3"/>
      <c r="I95" s="3"/>
      <c r="J95" s="2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2" customHeight="1" x14ac:dyDescent="0.25">
      <c r="A96" s="3"/>
      <c r="B96" s="3"/>
      <c r="C96" s="3"/>
      <c r="D96" s="38"/>
      <c r="E96" s="3"/>
      <c r="F96" s="3"/>
      <c r="G96" s="3"/>
      <c r="H96" s="3"/>
      <c r="I96" s="3"/>
      <c r="J96" s="2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2" customHeight="1" x14ac:dyDescent="0.25">
      <c r="A97" s="3"/>
      <c r="B97" s="3"/>
      <c r="C97" s="3"/>
      <c r="D97" s="38"/>
      <c r="E97" s="3"/>
      <c r="F97" s="3"/>
      <c r="G97" s="3"/>
      <c r="H97" s="3"/>
      <c r="I97" s="3"/>
      <c r="J97" s="2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2" customHeight="1" x14ac:dyDescent="0.25">
      <c r="A98" s="3"/>
      <c r="B98" s="3"/>
      <c r="C98" s="3"/>
      <c r="D98" s="38"/>
      <c r="E98" s="3"/>
      <c r="F98" s="3"/>
      <c r="G98" s="3"/>
      <c r="H98" s="3"/>
      <c r="I98" s="3"/>
      <c r="J98" s="2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2" customHeight="1" x14ac:dyDescent="0.25">
      <c r="A99" s="3"/>
      <c r="B99" s="3"/>
      <c r="C99" s="3"/>
      <c r="D99" s="38"/>
      <c r="E99" s="3"/>
      <c r="F99" s="3"/>
      <c r="G99" s="3"/>
      <c r="H99" s="3"/>
      <c r="I99" s="3"/>
      <c r="J99" s="2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2" customHeight="1" x14ac:dyDescent="0.25">
      <c r="A100" s="3"/>
      <c r="B100" s="3"/>
      <c r="C100" s="3"/>
      <c r="D100" s="38"/>
      <c r="E100" s="3"/>
      <c r="F100" s="3"/>
      <c r="G100" s="3"/>
      <c r="H100" s="3"/>
      <c r="I100" s="3"/>
      <c r="J100" s="2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2" customHeight="1" x14ac:dyDescent="0.25">
      <c r="A101" s="3"/>
      <c r="B101" s="3"/>
      <c r="C101" s="3"/>
      <c r="D101" s="38"/>
      <c r="E101" s="3"/>
      <c r="F101" s="3"/>
      <c r="G101" s="3"/>
      <c r="H101" s="3"/>
      <c r="I101" s="3"/>
      <c r="J101" s="2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2" customHeight="1" x14ac:dyDescent="0.25">
      <c r="A102" s="3"/>
      <c r="B102" s="3"/>
      <c r="C102" s="3"/>
      <c r="D102" s="38"/>
      <c r="E102" s="3"/>
      <c r="F102" s="3"/>
      <c r="G102" s="3"/>
      <c r="H102" s="3"/>
      <c r="I102" s="3"/>
      <c r="J102" s="2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2" customHeight="1" x14ac:dyDescent="0.25">
      <c r="A103" s="3"/>
      <c r="B103" s="3"/>
      <c r="C103" s="3"/>
      <c r="D103" s="38"/>
      <c r="E103" s="3"/>
      <c r="F103" s="3"/>
      <c r="G103" s="3"/>
      <c r="H103" s="3"/>
      <c r="I103" s="3"/>
      <c r="J103" s="2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2" customHeight="1" x14ac:dyDescent="0.25">
      <c r="A104" s="3"/>
      <c r="B104" s="3"/>
      <c r="C104" s="3"/>
      <c r="D104" s="38"/>
      <c r="E104" s="3"/>
      <c r="F104" s="3"/>
      <c r="G104" s="3"/>
      <c r="H104" s="3"/>
      <c r="I104" s="3"/>
      <c r="J104" s="2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2" customHeight="1" x14ac:dyDescent="0.25">
      <c r="A105" s="3"/>
      <c r="B105" s="3"/>
      <c r="C105" s="3"/>
      <c r="D105" s="38"/>
      <c r="E105" s="3"/>
      <c r="F105" s="3"/>
      <c r="G105" s="3"/>
      <c r="H105" s="3"/>
      <c r="I105" s="3"/>
      <c r="J105" s="2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2" customHeight="1" x14ac:dyDescent="0.25">
      <c r="A106" s="3"/>
      <c r="B106" s="3"/>
      <c r="C106" s="3"/>
      <c r="D106" s="38"/>
      <c r="E106" s="3"/>
      <c r="F106" s="3"/>
      <c r="G106" s="3"/>
      <c r="H106" s="3"/>
      <c r="I106" s="3"/>
      <c r="J106" s="2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2" customHeight="1" x14ac:dyDescent="0.25">
      <c r="A107" s="3"/>
      <c r="B107" s="3"/>
      <c r="C107" s="3"/>
      <c r="D107" s="38"/>
      <c r="E107" s="3"/>
      <c r="F107" s="3"/>
      <c r="G107" s="3"/>
      <c r="H107" s="3"/>
      <c r="I107" s="3"/>
      <c r="J107" s="2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2" customHeight="1" x14ac:dyDescent="0.25">
      <c r="A108" s="3"/>
      <c r="B108" s="3"/>
      <c r="C108" s="3"/>
      <c r="D108" s="38"/>
      <c r="E108" s="3"/>
      <c r="F108" s="3"/>
      <c r="G108" s="3"/>
      <c r="H108" s="3"/>
      <c r="I108" s="3"/>
      <c r="J108" s="2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2" customHeight="1" x14ac:dyDescent="0.25">
      <c r="A109" s="3"/>
      <c r="B109" s="3"/>
      <c r="C109" s="3"/>
      <c r="D109" s="38"/>
      <c r="E109" s="3"/>
      <c r="F109" s="3"/>
      <c r="G109" s="3"/>
      <c r="H109" s="3"/>
      <c r="I109" s="3"/>
      <c r="J109" s="2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2" customHeight="1" x14ac:dyDescent="0.25">
      <c r="A110" s="3"/>
      <c r="B110" s="3"/>
      <c r="C110" s="3"/>
      <c r="D110" s="38"/>
      <c r="E110" s="3"/>
      <c r="F110" s="3"/>
      <c r="G110" s="3"/>
      <c r="H110" s="3"/>
      <c r="I110" s="3"/>
      <c r="J110" s="2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2" customHeight="1" x14ac:dyDescent="0.25">
      <c r="A111" s="3"/>
      <c r="B111" s="3"/>
      <c r="C111" s="3"/>
      <c r="D111" s="38"/>
      <c r="E111" s="3"/>
      <c r="F111" s="3"/>
      <c r="G111" s="3"/>
      <c r="H111" s="3"/>
      <c r="I111" s="3"/>
      <c r="J111" s="2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2" customHeight="1" x14ac:dyDescent="0.25">
      <c r="A112" s="3"/>
      <c r="B112" s="3"/>
      <c r="C112" s="3"/>
      <c r="D112" s="38"/>
      <c r="E112" s="3"/>
      <c r="F112" s="3"/>
      <c r="G112" s="3"/>
      <c r="H112" s="3"/>
      <c r="I112" s="3"/>
      <c r="J112" s="2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2" customHeight="1" x14ac:dyDescent="0.25">
      <c r="A113" s="3"/>
      <c r="B113" s="3"/>
      <c r="C113" s="3"/>
      <c r="D113" s="38"/>
      <c r="E113" s="3"/>
      <c r="F113" s="3"/>
      <c r="G113" s="3"/>
      <c r="H113" s="3"/>
      <c r="I113" s="3"/>
      <c r="J113" s="2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2" customHeight="1" x14ac:dyDescent="0.25">
      <c r="A114" s="3"/>
      <c r="B114" s="3"/>
      <c r="C114" s="3"/>
      <c r="D114" s="38"/>
      <c r="E114" s="3"/>
      <c r="F114" s="3"/>
      <c r="G114" s="3"/>
      <c r="H114" s="3"/>
      <c r="I114" s="3"/>
      <c r="J114" s="2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2" customHeight="1" x14ac:dyDescent="0.25">
      <c r="A115" s="3"/>
      <c r="B115" s="3"/>
      <c r="C115" s="3"/>
      <c r="D115" s="38"/>
      <c r="E115" s="3"/>
      <c r="F115" s="3"/>
      <c r="G115" s="3"/>
      <c r="H115" s="3"/>
      <c r="I115" s="3"/>
      <c r="J115" s="2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2" customHeight="1" x14ac:dyDescent="0.25">
      <c r="A116" s="3"/>
      <c r="B116" s="3"/>
      <c r="C116" s="3"/>
      <c r="D116" s="38"/>
      <c r="E116" s="3"/>
      <c r="F116" s="3"/>
      <c r="G116" s="3"/>
      <c r="H116" s="3"/>
      <c r="I116" s="3"/>
      <c r="J116" s="2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2" customHeight="1" x14ac:dyDescent="0.25">
      <c r="A117" s="3"/>
      <c r="B117" s="3"/>
      <c r="C117" s="3"/>
      <c r="D117" s="38"/>
      <c r="E117" s="3"/>
      <c r="F117" s="3"/>
      <c r="G117" s="3"/>
      <c r="H117" s="3"/>
      <c r="I117" s="3"/>
      <c r="J117" s="2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2" customHeight="1" x14ac:dyDescent="0.25">
      <c r="A118" s="3"/>
      <c r="B118" s="3"/>
      <c r="C118" s="3"/>
      <c r="D118" s="38"/>
      <c r="E118" s="3"/>
      <c r="F118" s="3"/>
      <c r="G118" s="3"/>
      <c r="H118" s="3"/>
      <c r="I118" s="3"/>
      <c r="J118" s="2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2" customHeight="1" x14ac:dyDescent="0.25">
      <c r="A119" s="3"/>
      <c r="B119" s="3"/>
      <c r="C119" s="3"/>
      <c r="D119" s="38"/>
      <c r="E119" s="3"/>
      <c r="F119" s="3"/>
      <c r="G119" s="3"/>
      <c r="H119" s="3"/>
      <c r="I119" s="3"/>
      <c r="J119" s="2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2" customHeight="1" x14ac:dyDescent="0.25">
      <c r="A120" s="3"/>
      <c r="B120" s="3"/>
      <c r="C120" s="3"/>
      <c r="D120" s="38"/>
      <c r="E120" s="3"/>
      <c r="F120" s="3"/>
      <c r="G120" s="3"/>
      <c r="H120" s="3"/>
      <c r="I120" s="3"/>
      <c r="J120" s="2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2" customHeight="1" x14ac:dyDescent="0.25">
      <c r="A121" s="3"/>
      <c r="B121" s="3"/>
      <c r="C121" s="3"/>
      <c r="D121" s="38"/>
      <c r="E121" s="3"/>
      <c r="F121" s="3"/>
      <c r="G121" s="3"/>
      <c r="H121" s="3"/>
      <c r="I121" s="3"/>
      <c r="J121" s="2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2" customHeight="1" x14ac:dyDescent="0.25">
      <c r="A122" s="3"/>
      <c r="B122" s="3"/>
      <c r="C122" s="3"/>
      <c r="D122" s="38"/>
      <c r="E122" s="3"/>
      <c r="F122" s="3"/>
      <c r="G122" s="3"/>
      <c r="H122" s="3"/>
      <c r="I122" s="3"/>
      <c r="J122" s="2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2" customHeight="1" x14ac:dyDescent="0.25">
      <c r="A123" s="3"/>
      <c r="B123" s="3"/>
      <c r="C123" s="3"/>
      <c r="D123" s="38"/>
      <c r="E123" s="3"/>
      <c r="F123" s="3"/>
      <c r="G123" s="3"/>
      <c r="H123" s="3"/>
      <c r="I123" s="3"/>
      <c r="J123" s="2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2" customHeight="1" x14ac:dyDescent="0.25">
      <c r="A124" s="3"/>
      <c r="B124" s="3"/>
      <c r="C124" s="3"/>
      <c r="D124" s="38"/>
      <c r="E124" s="3"/>
      <c r="F124" s="3"/>
      <c r="G124" s="3"/>
      <c r="H124" s="3"/>
      <c r="I124" s="3"/>
      <c r="J124" s="2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2" customHeight="1" x14ac:dyDescent="0.25">
      <c r="A125" s="3"/>
      <c r="B125" s="3"/>
      <c r="C125" s="3"/>
      <c r="D125" s="38"/>
      <c r="E125" s="3"/>
      <c r="F125" s="3"/>
      <c r="G125" s="3"/>
      <c r="H125" s="3"/>
      <c r="I125" s="3"/>
      <c r="J125" s="2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2" customHeight="1" x14ac:dyDescent="0.25">
      <c r="A126" s="3"/>
      <c r="B126" s="3"/>
      <c r="C126" s="3"/>
      <c r="D126" s="38"/>
      <c r="E126" s="3"/>
      <c r="F126" s="3"/>
      <c r="G126" s="3"/>
      <c r="H126" s="3"/>
      <c r="I126" s="3"/>
      <c r="J126" s="2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2" customHeight="1" x14ac:dyDescent="0.25">
      <c r="A127" s="3"/>
      <c r="B127" s="3"/>
      <c r="C127" s="3"/>
      <c r="D127" s="38"/>
      <c r="E127" s="3"/>
      <c r="F127" s="3"/>
      <c r="G127" s="3"/>
      <c r="H127" s="3"/>
      <c r="I127" s="3"/>
      <c r="J127" s="2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2" customHeight="1" x14ac:dyDescent="0.25">
      <c r="A128" s="3"/>
      <c r="B128" s="3"/>
      <c r="C128" s="3"/>
      <c r="D128" s="38"/>
      <c r="E128" s="3"/>
      <c r="F128" s="3"/>
      <c r="G128" s="3"/>
      <c r="H128" s="3"/>
      <c r="I128" s="3"/>
      <c r="J128" s="2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2" customHeight="1" x14ac:dyDescent="0.25">
      <c r="A129" s="3"/>
      <c r="B129" s="3"/>
      <c r="C129" s="3"/>
      <c r="D129" s="38"/>
      <c r="E129" s="3"/>
      <c r="F129" s="3"/>
      <c r="G129" s="3"/>
      <c r="H129" s="3"/>
      <c r="I129" s="3"/>
      <c r="J129" s="2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2" customHeight="1" x14ac:dyDescent="0.25">
      <c r="A130" s="3"/>
      <c r="B130" s="3"/>
      <c r="C130" s="3"/>
      <c r="D130" s="38"/>
      <c r="E130" s="3"/>
      <c r="F130" s="3"/>
      <c r="G130" s="3"/>
      <c r="H130" s="3"/>
      <c r="I130" s="3"/>
      <c r="J130" s="2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2" customHeight="1" x14ac:dyDescent="0.25">
      <c r="A131" s="3"/>
      <c r="B131" s="3"/>
      <c r="C131" s="3"/>
      <c r="D131" s="38"/>
      <c r="E131" s="3"/>
      <c r="F131" s="3"/>
      <c r="G131" s="3"/>
      <c r="H131" s="3"/>
      <c r="I131" s="3"/>
      <c r="J131" s="2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2" customHeight="1" x14ac:dyDescent="0.25">
      <c r="A132" s="3"/>
      <c r="B132" s="3"/>
      <c r="C132" s="3"/>
      <c r="D132" s="38"/>
      <c r="E132" s="3"/>
      <c r="F132" s="3"/>
      <c r="G132" s="3"/>
      <c r="H132" s="3"/>
      <c r="I132" s="3"/>
      <c r="J132" s="2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2" customHeight="1" x14ac:dyDescent="0.25">
      <c r="A133" s="3"/>
      <c r="B133" s="3"/>
      <c r="C133" s="3"/>
      <c r="D133" s="38"/>
      <c r="E133" s="3"/>
      <c r="F133" s="3"/>
      <c r="G133" s="3"/>
      <c r="H133" s="3"/>
      <c r="I133" s="3"/>
      <c r="J133" s="2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2" customHeight="1" x14ac:dyDescent="0.25">
      <c r="A134" s="3"/>
      <c r="B134" s="3"/>
      <c r="C134" s="3"/>
      <c r="D134" s="38"/>
      <c r="E134" s="3"/>
      <c r="F134" s="3"/>
      <c r="G134" s="3"/>
      <c r="H134" s="3"/>
      <c r="I134" s="3"/>
      <c r="J134" s="2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2" customHeight="1" x14ac:dyDescent="0.25">
      <c r="A135" s="3"/>
      <c r="B135" s="3"/>
      <c r="C135" s="3"/>
      <c r="D135" s="38"/>
      <c r="E135" s="3"/>
      <c r="F135" s="3"/>
      <c r="G135" s="3"/>
      <c r="H135" s="3"/>
      <c r="I135" s="3"/>
      <c r="J135" s="2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2" customHeight="1" x14ac:dyDescent="0.25">
      <c r="A136" s="3"/>
      <c r="B136" s="3"/>
      <c r="C136" s="3"/>
      <c r="D136" s="38"/>
      <c r="E136" s="3"/>
      <c r="F136" s="3"/>
      <c r="G136" s="3"/>
      <c r="H136" s="3"/>
      <c r="I136" s="3"/>
      <c r="J136" s="2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2" customHeight="1" x14ac:dyDescent="0.25">
      <c r="A137" s="3"/>
      <c r="B137" s="3"/>
      <c r="C137" s="3"/>
      <c r="D137" s="38"/>
      <c r="E137" s="3"/>
      <c r="F137" s="3"/>
      <c r="G137" s="3"/>
      <c r="H137" s="3"/>
      <c r="I137" s="3"/>
      <c r="J137" s="2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2" customHeight="1" x14ac:dyDescent="0.25">
      <c r="A138" s="3"/>
      <c r="B138" s="3"/>
      <c r="C138" s="3"/>
      <c r="D138" s="38"/>
      <c r="E138" s="3"/>
      <c r="F138" s="3"/>
      <c r="G138" s="3"/>
      <c r="H138" s="3"/>
      <c r="I138" s="3"/>
      <c r="J138" s="2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2" customHeight="1" x14ac:dyDescent="0.25">
      <c r="A139" s="3"/>
      <c r="B139" s="3"/>
      <c r="C139" s="3"/>
      <c r="D139" s="38"/>
      <c r="E139" s="3"/>
      <c r="F139" s="3"/>
      <c r="G139" s="3"/>
      <c r="H139" s="3"/>
      <c r="I139" s="3"/>
      <c r="J139" s="2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2" customHeight="1" x14ac:dyDescent="0.25">
      <c r="A140" s="3"/>
      <c r="B140" s="3"/>
      <c r="C140" s="3"/>
      <c r="D140" s="38"/>
      <c r="E140" s="3"/>
      <c r="F140" s="3"/>
      <c r="G140" s="3"/>
      <c r="H140" s="3"/>
      <c r="I140" s="3"/>
      <c r="J140" s="2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2" customHeight="1" x14ac:dyDescent="0.25">
      <c r="A141" s="3"/>
      <c r="B141" s="3"/>
      <c r="C141" s="3"/>
      <c r="D141" s="38"/>
      <c r="E141" s="3"/>
      <c r="F141" s="3"/>
      <c r="G141" s="3"/>
      <c r="H141" s="3"/>
      <c r="I141" s="3"/>
      <c r="J141" s="2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2" customHeight="1" x14ac:dyDescent="0.25">
      <c r="A142" s="3"/>
      <c r="B142" s="3"/>
      <c r="C142" s="3"/>
      <c r="D142" s="38"/>
      <c r="E142" s="3"/>
      <c r="F142" s="3"/>
      <c r="G142" s="3"/>
      <c r="H142" s="3"/>
      <c r="I142" s="3"/>
      <c r="J142" s="2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2" customHeight="1" x14ac:dyDescent="0.25">
      <c r="A143" s="3"/>
      <c r="B143" s="3"/>
      <c r="C143" s="3"/>
      <c r="D143" s="38"/>
      <c r="E143" s="3"/>
      <c r="F143" s="3"/>
      <c r="G143" s="3"/>
      <c r="H143" s="3"/>
      <c r="I143" s="3"/>
      <c r="J143" s="2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2" customHeight="1" x14ac:dyDescent="0.25">
      <c r="A144" s="3"/>
      <c r="B144" s="3"/>
      <c r="C144" s="3"/>
      <c r="D144" s="38"/>
      <c r="E144" s="3"/>
      <c r="F144" s="3"/>
      <c r="G144" s="3"/>
      <c r="H144" s="3"/>
      <c r="I144" s="3"/>
      <c r="J144" s="2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2" customHeight="1" x14ac:dyDescent="0.25">
      <c r="A145" s="3"/>
      <c r="B145" s="3"/>
      <c r="C145" s="3"/>
      <c r="D145" s="38"/>
      <c r="E145" s="3"/>
      <c r="F145" s="3"/>
      <c r="G145" s="3"/>
      <c r="H145" s="3"/>
      <c r="I145" s="3"/>
      <c r="J145" s="2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2" customHeight="1" x14ac:dyDescent="0.25">
      <c r="A146" s="3"/>
      <c r="B146" s="3"/>
      <c r="C146" s="3"/>
      <c r="D146" s="38"/>
      <c r="E146" s="3"/>
      <c r="F146" s="3"/>
      <c r="G146" s="3"/>
      <c r="H146" s="3"/>
      <c r="I146" s="3"/>
      <c r="J146" s="2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2" customHeight="1" x14ac:dyDescent="0.25">
      <c r="A147" s="3"/>
      <c r="B147" s="3"/>
      <c r="C147" s="3"/>
      <c r="D147" s="38"/>
      <c r="E147" s="3"/>
      <c r="F147" s="3"/>
      <c r="G147" s="3"/>
      <c r="H147" s="3"/>
      <c r="I147" s="3"/>
      <c r="J147" s="2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2" customHeight="1" x14ac:dyDescent="0.25">
      <c r="A148" s="3"/>
      <c r="B148" s="3"/>
      <c r="C148" s="3"/>
      <c r="D148" s="38"/>
      <c r="E148" s="3"/>
      <c r="F148" s="3"/>
      <c r="G148" s="3"/>
      <c r="H148" s="3"/>
      <c r="I148" s="3"/>
      <c r="J148" s="2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2" customHeight="1" x14ac:dyDescent="0.25">
      <c r="A149" s="3"/>
      <c r="B149" s="3"/>
      <c r="C149" s="3"/>
      <c r="D149" s="38"/>
      <c r="E149" s="3"/>
      <c r="F149" s="3"/>
      <c r="G149" s="3"/>
      <c r="H149" s="3"/>
      <c r="I149" s="3"/>
      <c r="J149" s="2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2" customHeight="1" x14ac:dyDescent="0.25">
      <c r="A150" s="3"/>
      <c r="B150" s="3"/>
      <c r="C150" s="3"/>
      <c r="D150" s="38"/>
      <c r="E150" s="3"/>
      <c r="F150" s="3"/>
      <c r="G150" s="3"/>
      <c r="H150" s="3"/>
      <c r="I150" s="3"/>
      <c r="J150" s="2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2" customHeight="1" x14ac:dyDescent="0.25">
      <c r="A151" s="3"/>
      <c r="B151" s="3"/>
      <c r="C151" s="3"/>
      <c r="D151" s="38"/>
      <c r="E151" s="3"/>
      <c r="F151" s="3"/>
      <c r="G151" s="3"/>
      <c r="H151" s="3"/>
      <c r="I151" s="3"/>
      <c r="J151" s="2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2" customHeight="1" x14ac:dyDescent="0.25">
      <c r="A152" s="3"/>
      <c r="B152" s="3"/>
      <c r="C152" s="3"/>
      <c r="D152" s="38"/>
      <c r="E152" s="3"/>
      <c r="F152" s="3"/>
      <c r="G152" s="3"/>
      <c r="H152" s="3"/>
      <c r="I152" s="3"/>
      <c r="J152" s="2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2" customHeight="1" x14ac:dyDescent="0.25">
      <c r="A153" s="3"/>
      <c r="B153" s="3"/>
      <c r="C153" s="3"/>
      <c r="D153" s="38"/>
      <c r="E153" s="3"/>
      <c r="F153" s="3"/>
      <c r="G153" s="3"/>
      <c r="H153" s="3"/>
      <c r="I153" s="3"/>
      <c r="J153" s="2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2" customHeight="1" x14ac:dyDescent="0.25">
      <c r="A154" s="3"/>
      <c r="B154" s="3"/>
      <c r="C154" s="3"/>
      <c r="D154" s="38"/>
      <c r="E154" s="3"/>
      <c r="F154" s="3"/>
      <c r="G154" s="3"/>
      <c r="H154" s="3"/>
      <c r="I154" s="3"/>
      <c r="J154" s="2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2" customHeight="1" x14ac:dyDescent="0.25">
      <c r="A155" s="3"/>
      <c r="B155" s="3"/>
      <c r="C155" s="3"/>
      <c r="D155" s="38"/>
      <c r="E155" s="3"/>
      <c r="F155" s="3"/>
      <c r="G155" s="3"/>
      <c r="H155" s="3"/>
      <c r="I155" s="3"/>
      <c r="J155" s="2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2" customHeight="1" x14ac:dyDescent="0.25">
      <c r="A156" s="3"/>
      <c r="B156" s="3"/>
      <c r="C156" s="3"/>
      <c r="D156" s="38"/>
      <c r="E156" s="3"/>
      <c r="F156" s="3"/>
      <c r="G156" s="3"/>
      <c r="H156" s="3"/>
      <c r="I156" s="3"/>
      <c r="J156" s="2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2" customHeight="1" x14ac:dyDescent="0.25">
      <c r="A157" s="3"/>
      <c r="B157" s="3"/>
      <c r="C157" s="3"/>
      <c r="D157" s="38"/>
      <c r="E157" s="3"/>
      <c r="F157" s="3"/>
      <c r="G157" s="3"/>
      <c r="H157" s="3"/>
      <c r="I157" s="3"/>
      <c r="J157" s="2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2" customHeight="1" x14ac:dyDescent="0.25">
      <c r="A158" s="3"/>
      <c r="B158" s="3"/>
      <c r="C158" s="3"/>
      <c r="D158" s="38"/>
      <c r="E158" s="3"/>
      <c r="F158" s="3"/>
      <c r="G158" s="3"/>
      <c r="H158" s="3"/>
      <c r="I158" s="3"/>
      <c r="J158" s="2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2" customHeight="1" x14ac:dyDescent="0.25">
      <c r="A159" s="3"/>
      <c r="B159" s="3"/>
      <c r="C159" s="3"/>
      <c r="D159" s="38"/>
      <c r="E159" s="3"/>
      <c r="F159" s="3"/>
      <c r="G159" s="3"/>
      <c r="H159" s="3"/>
      <c r="I159" s="3"/>
      <c r="J159" s="2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2" customHeight="1" x14ac:dyDescent="0.25">
      <c r="A160" s="3"/>
      <c r="B160" s="3"/>
      <c r="C160" s="3"/>
      <c r="D160" s="38"/>
      <c r="E160" s="3"/>
      <c r="F160" s="3"/>
      <c r="G160" s="3"/>
      <c r="H160" s="3"/>
      <c r="I160" s="3"/>
      <c r="J160" s="2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2" customHeight="1" x14ac:dyDescent="0.25">
      <c r="A161" s="3"/>
      <c r="B161" s="3"/>
      <c r="C161" s="3"/>
      <c r="D161" s="38"/>
      <c r="E161" s="3"/>
      <c r="F161" s="3"/>
      <c r="G161" s="3"/>
      <c r="H161" s="3"/>
      <c r="I161" s="3"/>
      <c r="J161" s="2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2" customHeight="1" x14ac:dyDescent="0.25">
      <c r="A162" s="3"/>
      <c r="B162" s="3"/>
      <c r="C162" s="3"/>
      <c r="D162" s="38"/>
      <c r="E162" s="3"/>
      <c r="F162" s="3"/>
      <c r="G162" s="3"/>
      <c r="H162" s="3"/>
      <c r="I162" s="3"/>
      <c r="J162" s="2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2" customHeight="1" x14ac:dyDescent="0.25">
      <c r="A163" s="3"/>
      <c r="B163" s="3"/>
      <c r="C163" s="3"/>
      <c r="D163" s="38"/>
      <c r="E163" s="3"/>
      <c r="F163" s="3"/>
      <c r="G163" s="3"/>
      <c r="H163" s="3"/>
      <c r="I163" s="3"/>
      <c r="J163" s="2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2" customHeight="1" x14ac:dyDescent="0.25">
      <c r="A164" s="3"/>
      <c r="B164" s="3"/>
      <c r="C164" s="3"/>
      <c r="D164" s="38"/>
      <c r="E164" s="3"/>
      <c r="F164" s="3"/>
      <c r="G164" s="3"/>
      <c r="H164" s="3"/>
      <c r="I164" s="3"/>
      <c r="J164" s="2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2" customHeight="1" x14ac:dyDescent="0.25">
      <c r="A165" s="3"/>
      <c r="B165" s="3"/>
      <c r="C165" s="3"/>
      <c r="D165" s="38"/>
      <c r="E165" s="3"/>
      <c r="F165" s="3"/>
      <c r="G165" s="3"/>
      <c r="H165" s="3"/>
      <c r="I165" s="3"/>
      <c r="J165" s="2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2" customHeight="1" x14ac:dyDescent="0.25">
      <c r="A166" s="3"/>
      <c r="B166" s="3"/>
      <c r="C166" s="3"/>
      <c r="D166" s="38"/>
      <c r="E166" s="3"/>
      <c r="F166" s="3"/>
      <c r="G166" s="3"/>
      <c r="H166" s="3"/>
      <c r="I166" s="3"/>
      <c r="J166" s="2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2" customHeight="1" x14ac:dyDescent="0.25">
      <c r="A167" s="3"/>
      <c r="B167" s="3"/>
      <c r="C167" s="3"/>
      <c r="D167" s="38"/>
      <c r="E167" s="3"/>
      <c r="F167" s="3"/>
      <c r="G167" s="3"/>
      <c r="H167" s="3"/>
      <c r="I167" s="3"/>
      <c r="J167" s="2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2" customHeight="1" x14ac:dyDescent="0.25">
      <c r="A168" s="3"/>
      <c r="B168" s="3"/>
      <c r="C168" s="3"/>
      <c r="D168" s="38"/>
      <c r="E168" s="3"/>
      <c r="F168" s="3"/>
      <c r="G168" s="3"/>
      <c r="H168" s="3"/>
      <c r="I168" s="3"/>
      <c r="J168" s="2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2" customHeight="1" x14ac:dyDescent="0.25">
      <c r="A169" s="3"/>
      <c r="B169" s="3"/>
      <c r="C169" s="3"/>
      <c r="D169" s="38"/>
      <c r="E169" s="3"/>
      <c r="F169" s="3"/>
      <c r="G169" s="3"/>
      <c r="H169" s="3"/>
      <c r="I169" s="3"/>
      <c r="J169" s="2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2" customHeight="1" x14ac:dyDescent="0.25">
      <c r="A170" s="3"/>
      <c r="B170" s="3"/>
      <c r="C170" s="3"/>
      <c r="D170" s="38"/>
      <c r="E170" s="3"/>
      <c r="F170" s="3"/>
      <c r="G170" s="3"/>
      <c r="H170" s="3"/>
      <c r="I170" s="3"/>
      <c r="J170" s="2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2" customHeight="1" x14ac:dyDescent="0.25">
      <c r="A171" s="3"/>
      <c r="B171" s="3"/>
      <c r="C171" s="3"/>
      <c r="D171" s="38"/>
      <c r="E171" s="3"/>
      <c r="F171" s="3"/>
      <c r="G171" s="3"/>
      <c r="H171" s="3"/>
      <c r="I171" s="3"/>
      <c r="J171" s="2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2" customHeight="1" x14ac:dyDescent="0.25">
      <c r="A172" s="3"/>
      <c r="B172" s="3"/>
      <c r="C172" s="3"/>
      <c r="D172" s="38"/>
      <c r="E172" s="3"/>
      <c r="F172" s="3"/>
      <c r="G172" s="3"/>
      <c r="H172" s="3"/>
      <c r="I172" s="3"/>
      <c r="J172" s="2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2" customHeight="1" x14ac:dyDescent="0.25">
      <c r="A173" s="3"/>
      <c r="B173" s="3"/>
      <c r="C173" s="3"/>
      <c r="D173" s="38"/>
      <c r="E173" s="3"/>
      <c r="F173" s="3"/>
      <c r="G173" s="3"/>
      <c r="H173" s="3"/>
      <c r="I173" s="3"/>
      <c r="J173" s="2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2" customHeight="1" x14ac:dyDescent="0.25">
      <c r="A174" s="3"/>
      <c r="B174" s="3"/>
      <c r="C174" s="3"/>
      <c r="D174" s="38"/>
      <c r="E174" s="3"/>
      <c r="F174" s="3"/>
      <c r="G174" s="3"/>
      <c r="H174" s="3"/>
      <c r="I174" s="3"/>
      <c r="J174" s="2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2" customHeight="1" x14ac:dyDescent="0.25">
      <c r="A175" s="3"/>
      <c r="B175" s="3"/>
      <c r="C175" s="3"/>
      <c r="D175" s="38"/>
      <c r="E175" s="3"/>
      <c r="F175" s="3"/>
      <c r="G175" s="3"/>
      <c r="H175" s="3"/>
      <c r="I175" s="3"/>
      <c r="J175" s="2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2" customHeight="1" x14ac:dyDescent="0.25">
      <c r="A176" s="3"/>
      <c r="B176" s="3"/>
      <c r="C176" s="3"/>
      <c r="D176" s="38"/>
      <c r="E176" s="3"/>
      <c r="F176" s="3"/>
      <c r="G176" s="3"/>
      <c r="H176" s="3"/>
      <c r="I176" s="3"/>
      <c r="J176" s="2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2" customHeight="1" x14ac:dyDescent="0.25">
      <c r="A177" s="3"/>
      <c r="B177" s="3"/>
      <c r="C177" s="3"/>
      <c r="D177" s="38"/>
      <c r="E177" s="3"/>
      <c r="F177" s="3"/>
      <c r="G177" s="3"/>
      <c r="H177" s="3"/>
      <c r="I177" s="3"/>
      <c r="J177" s="2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2" customHeight="1" x14ac:dyDescent="0.25">
      <c r="A178" s="3"/>
      <c r="B178" s="3"/>
      <c r="C178" s="3"/>
      <c r="D178" s="38"/>
      <c r="E178" s="3"/>
      <c r="F178" s="3"/>
      <c r="G178" s="3"/>
      <c r="H178" s="3"/>
      <c r="I178" s="3"/>
      <c r="J178" s="2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2" customHeight="1" x14ac:dyDescent="0.25">
      <c r="A179" s="3"/>
      <c r="B179" s="3"/>
      <c r="C179" s="3"/>
      <c r="D179" s="38"/>
      <c r="E179" s="3"/>
      <c r="F179" s="3"/>
      <c r="G179" s="3"/>
      <c r="H179" s="3"/>
      <c r="I179" s="3"/>
      <c r="J179" s="2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2" customHeight="1" x14ac:dyDescent="0.25">
      <c r="A180" s="3"/>
      <c r="B180" s="3"/>
      <c r="C180" s="3"/>
      <c r="D180" s="38"/>
      <c r="E180" s="3"/>
      <c r="F180" s="3"/>
      <c r="G180" s="3"/>
      <c r="H180" s="3"/>
      <c r="I180" s="3"/>
      <c r="J180" s="2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2" customHeight="1" x14ac:dyDescent="0.25">
      <c r="A181" s="3"/>
      <c r="B181" s="3"/>
      <c r="C181" s="3"/>
      <c r="D181" s="38"/>
      <c r="E181" s="3"/>
      <c r="F181" s="3"/>
      <c r="G181" s="3"/>
      <c r="H181" s="3"/>
      <c r="I181" s="3"/>
      <c r="J181" s="2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2" customHeight="1" x14ac:dyDescent="0.25">
      <c r="A182" s="3"/>
      <c r="B182" s="3"/>
      <c r="C182" s="3"/>
      <c r="D182" s="38"/>
      <c r="E182" s="3"/>
      <c r="F182" s="3"/>
      <c r="G182" s="3"/>
      <c r="H182" s="3"/>
      <c r="I182" s="3"/>
      <c r="J182" s="2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2" customHeight="1" x14ac:dyDescent="0.25">
      <c r="A183" s="3"/>
      <c r="B183" s="3"/>
      <c r="C183" s="3"/>
      <c r="D183" s="38"/>
      <c r="E183" s="3"/>
      <c r="F183" s="3"/>
      <c r="G183" s="3"/>
      <c r="H183" s="3"/>
      <c r="I183" s="3"/>
      <c r="J183" s="2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2" customHeight="1" x14ac:dyDescent="0.25">
      <c r="A184" s="3"/>
      <c r="B184" s="3"/>
      <c r="C184" s="3"/>
      <c r="D184" s="38"/>
      <c r="E184" s="3"/>
      <c r="F184" s="3"/>
      <c r="G184" s="3"/>
      <c r="H184" s="3"/>
      <c r="I184" s="3"/>
      <c r="J184" s="2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2" customHeight="1" x14ac:dyDescent="0.25">
      <c r="A185" s="3"/>
      <c r="B185" s="3"/>
      <c r="C185" s="3"/>
      <c r="D185" s="38"/>
      <c r="E185" s="3"/>
      <c r="F185" s="3"/>
      <c r="G185" s="3"/>
      <c r="H185" s="3"/>
      <c r="I185" s="3"/>
      <c r="J185" s="2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2" customHeight="1" x14ac:dyDescent="0.25">
      <c r="A186" s="3"/>
      <c r="B186" s="3"/>
      <c r="C186" s="3"/>
      <c r="D186" s="38"/>
      <c r="E186" s="3"/>
      <c r="F186" s="3"/>
      <c r="G186" s="3"/>
      <c r="H186" s="3"/>
      <c r="I186" s="3"/>
      <c r="J186" s="2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2" customHeight="1" x14ac:dyDescent="0.25">
      <c r="A187" s="3"/>
      <c r="B187" s="3"/>
      <c r="C187" s="3"/>
      <c r="D187" s="38"/>
      <c r="E187" s="3"/>
      <c r="F187" s="3"/>
      <c r="G187" s="3"/>
      <c r="H187" s="3"/>
      <c r="I187" s="3"/>
      <c r="J187" s="2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2" customHeight="1" x14ac:dyDescent="0.25">
      <c r="A188" s="3"/>
      <c r="B188" s="3"/>
      <c r="C188" s="3"/>
      <c r="D188" s="38"/>
      <c r="E188" s="3"/>
      <c r="F188" s="3"/>
      <c r="G188" s="3"/>
      <c r="H188" s="3"/>
      <c r="I188" s="3"/>
      <c r="J188" s="2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2" customHeight="1" x14ac:dyDescent="0.25">
      <c r="A189" s="3"/>
      <c r="B189" s="3"/>
      <c r="C189" s="3"/>
      <c r="D189" s="38"/>
      <c r="E189" s="3"/>
      <c r="F189" s="3"/>
      <c r="G189" s="3"/>
      <c r="H189" s="3"/>
      <c r="I189" s="3"/>
      <c r="J189" s="2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2" customHeight="1" x14ac:dyDescent="0.25">
      <c r="A190" s="3"/>
      <c r="B190" s="3"/>
      <c r="C190" s="3"/>
      <c r="D190" s="38"/>
      <c r="E190" s="3"/>
      <c r="F190" s="3"/>
      <c r="G190" s="3"/>
      <c r="H190" s="3"/>
      <c r="I190" s="3"/>
      <c r="J190" s="2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2" customHeight="1" x14ac:dyDescent="0.25">
      <c r="A191" s="3"/>
      <c r="B191" s="3"/>
      <c r="C191" s="3"/>
      <c r="D191" s="38"/>
      <c r="E191" s="3"/>
      <c r="F191" s="3"/>
      <c r="G191" s="3"/>
      <c r="H191" s="3"/>
      <c r="I191" s="3"/>
      <c r="J191" s="2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2" customHeight="1" x14ac:dyDescent="0.25">
      <c r="A192" s="3"/>
      <c r="B192" s="3"/>
      <c r="C192" s="3"/>
      <c r="D192" s="38"/>
      <c r="E192" s="3"/>
      <c r="F192" s="3"/>
      <c r="G192" s="3"/>
      <c r="H192" s="3"/>
      <c r="I192" s="3"/>
      <c r="J192" s="2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2" customHeight="1" x14ac:dyDescent="0.25">
      <c r="A193" s="3"/>
      <c r="B193" s="3"/>
      <c r="C193" s="3"/>
      <c r="D193" s="38"/>
      <c r="E193" s="3"/>
      <c r="F193" s="3"/>
      <c r="G193" s="3"/>
      <c r="H193" s="3"/>
      <c r="I193" s="3"/>
      <c r="J193" s="2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2" customHeight="1" x14ac:dyDescent="0.25">
      <c r="A194" s="3"/>
      <c r="B194" s="3"/>
      <c r="C194" s="3"/>
      <c r="D194" s="38"/>
      <c r="E194" s="3"/>
      <c r="F194" s="3"/>
      <c r="G194" s="3"/>
      <c r="H194" s="3"/>
      <c r="I194" s="3"/>
      <c r="J194" s="2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2" customHeight="1" x14ac:dyDescent="0.25">
      <c r="A195" s="3"/>
      <c r="B195" s="3"/>
      <c r="C195" s="3"/>
      <c r="D195" s="38"/>
      <c r="E195" s="3"/>
      <c r="F195" s="3"/>
      <c r="G195" s="3"/>
      <c r="H195" s="3"/>
      <c r="I195" s="3"/>
      <c r="J195" s="2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2" customHeight="1" x14ac:dyDescent="0.25">
      <c r="A196" s="3"/>
      <c r="B196" s="3"/>
      <c r="C196" s="3"/>
      <c r="D196" s="38"/>
      <c r="E196" s="3"/>
      <c r="F196" s="3"/>
      <c r="G196" s="3"/>
      <c r="H196" s="3"/>
      <c r="I196" s="3"/>
      <c r="J196" s="2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2" customHeight="1" x14ac:dyDescent="0.25">
      <c r="A197" s="3"/>
      <c r="B197" s="3"/>
      <c r="C197" s="3"/>
      <c r="D197" s="38"/>
      <c r="E197" s="3"/>
      <c r="F197" s="3"/>
      <c r="G197" s="3"/>
      <c r="H197" s="3"/>
      <c r="I197" s="3"/>
      <c r="J197" s="2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2" customHeight="1" x14ac:dyDescent="0.25">
      <c r="A198" s="3"/>
      <c r="B198" s="3"/>
      <c r="C198" s="3"/>
      <c r="D198" s="38"/>
      <c r="E198" s="3"/>
      <c r="F198" s="3"/>
      <c r="G198" s="3"/>
      <c r="H198" s="3"/>
      <c r="I198" s="3"/>
      <c r="J198" s="2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2" customHeight="1" x14ac:dyDescent="0.25">
      <c r="A199" s="3"/>
      <c r="B199" s="3"/>
      <c r="C199" s="3"/>
      <c r="D199" s="38"/>
      <c r="E199" s="3"/>
      <c r="F199" s="3"/>
      <c r="G199" s="3"/>
      <c r="H199" s="3"/>
      <c r="I199" s="3"/>
      <c r="J199" s="2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2" customHeight="1" x14ac:dyDescent="0.25">
      <c r="A200" s="3"/>
      <c r="B200" s="3"/>
      <c r="C200" s="3"/>
      <c r="D200" s="38"/>
      <c r="E200" s="3"/>
      <c r="F200" s="3"/>
      <c r="G200" s="3"/>
      <c r="H200" s="3"/>
      <c r="I200" s="3"/>
      <c r="J200" s="2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2" customHeight="1" x14ac:dyDescent="0.25">
      <c r="A201" s="3"/>
      <c r="B201" s="3"/>
      <c r="C201" s="3"/>
      <c r="D201" s="38"/>
      <c r="E201" s="3"/>
      <c r="F201" s="3"/>
      <c r="G201" s="3"/>
      <c r="H201" s="3"/>
      <c r="I201" s="3"/>
      <c r="J201" s="2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2" customHeight="1" x14ac:dyDescent="0.25">
      <c r="A202" s="3"/>
      <c r="B202" s="3"/>
      <c r="C202" s="3"/>
      <c r="D202" s="38"/>
      <c r="E202" s="3"/>
      <c r="F202" s="3"/>
      <c r="G202" s="3"/>
      <c r="H202" s="3"/>
      <c r="I202" s="3"/>
      <c r="J202" s="2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2" customHeight="1" x14ac:dyDescent="0.25">
      <c r="A203" s="3"/>
      <c r="B203" s="3"/>
      <c r="C203" s="3"/>
      <c r="D203" s="38"/>
      <c r="E203" s="3"/>
      <c r="F203" s="3"/>
      <c r="G203" s="3"/>
      <c r="H203" s="3"/>
      <c r="I203" s="3"/>
      <c r="J203" s="2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2" customHeight="1" x14ac:dyDescent="0.25">
      <c r="A204" s="3"/>
      <c r="B204" s="3"/>
      <c r="C204" s="3"/>
      <c r="D204" s="38"/>
      <c r="E204" s="3"/>
      <c r="F204" s="3"/>
      <c r="G204" s="3"/>
      <c r="H204" s="3"/>
      <c r="I204" s="3"/>
      <c r="J204" s="2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2" customHeight="1" x14ac:dyDescent="0.25">
      <c r="A205" s="3"/>
      <c r="B205" s="3"/>
      <c r="C205" s="3"/>
      <c r="D205" s="38"/>
      <c r="E205" s="3"/>
      <c r="F205" s="3"/>
      <c r="G205" s="3"/>
      <c r="H205" s="3"/>
      <c r="I205" s="3"/>
      <c r="J205" s="2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2" customHeight="1" x14ac:dyDescent="0.25">
      <c r="A206" s="3"/>
      <c r="B206" s="3"/>
      <c r="C206" s="3"/>
      <c r="D206" s="38"/>
      <c r="E206" s="3"/>
      <c r="F206" s="3"/>
      <c r="G206" s="3"/>
      <c r="H206" s="3"/>
      <c r="I206" s="3"/>
      <c r="J206" s="2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2" customHeight="1" x14ac:dyDescent="0.25">
      <c r="A207" s="3"/>
      <c r="B207" s="3"/>
      <c r="C207" s="3"/>
      <c r="D207" s="38"/>
      <c r="E207" s="3"/>
      <c r="F207" s="3"/>
      <c r="G207" s="3"/>
      <c r="H207" s="3"/>
      <c r="I207" s="3"/>
      <c r="J207" s="2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2" customHeight="1" x14ac:dyDescent="0.25">
      <c r="A208" s="3"/>
      <c r="B208" s="3"/>
      <c r="C208" s="3"/>
      <c r="D208" s="38"/>
      <c r="E208" s="3"/>
      <c r="F208" s="3"/>
      <c r="G208" s="3"/>
      <c r="H208" s="3"/>
      <c r="I208" s="3"/>
      <c r="J208" s="2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2" customHeight="1" x14ac:dyDescent="0.25">
      <c r="A209" s="3"/>
      <c r="B209" s="3"/>
      <c r="C209" s="3"/>
      <c r="D209" s="38"/>
      <c r="E209" s="3"/>
      <c r="F209" s="3"/>
      <c r="G209" s="3"/>
      <c r="H209" s="3"/>
      <c r="I209" s="3"/>
      <c r="J209" s="2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2" customHeight="1" x14ac:dyDescent="0.25">
      <c r="A210" s="3"/>
      <c r="B210" s="3"/>
      <c r="C210" s="3"/>
      <c r="D210" s="38"/>
      <c r="E210" s="3"/>
      <c r="F210" s="3"/>
      <c r="G210" s="3"/>
      <c r="H210" s="3"/>
      <c r="I210" s="3"/>
      <c r="J210" s="2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2" customHeight="1" x14ac:dyDescent="0.25">
      <c r="A211" s="3"/>
      <c r="B211" s="3"/>
      <c r="C211" s="3"/>
      <c r="D211" s="38"/>
      <c r="E211" s="3"/>
      <c r="F211" s="3"/>
      <c r="G211" s="3"/>
      <c r="H211" s="3"/>
      <c r="I211" s="3"/>
      <c r="J211" s="2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2" customHeight="1" x14ac:dyDescent="0.25">
      <c r="A212" s="3"/>
      <c r="B212" s="3"/>
      <c r="C212" s="3"/>
      <c r="D212" s="38"/>
      <c r="E212" s="3"/>
      <c r="F212" s="3"/>
      <c r="G212" s="3"/>
      <c r="H212" s="3"/>
      <c r="I212" s="3"/>
      <c r="J212" s="2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2" customHeight="1" x14ac:dyDescent="0.25">
      <c r="A213" s="3"/>
      <c r="B213" s="3"/>
      <c r="C213" s="3"/>
      <c r="D213" s="38"/>
      <c r="E213" s="3"/>
      <c r="F213" s="3"/>
      <c r="G213" s="3"/>
      <c r="H213" s="3"/>
      <c r="I213" s="3"/>
      <c r="J213" s="2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2" customHeight="1" x14ac:dyDescent="0.25">
      <c r="A214" s="3"/>
      <c r="B214" s="3"/>
      <c r="C214" s="3"/>
      <c r="D214" s="38"/>
      <c r="E214" s="3"/>
      <c r="F214" s="3"/>
      <c r="G214" s="3"/>
      <c r="H214" s="3"/>
      <c r="I214" s="3"/>
      <c r="J214" s="2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2" customHeight="1" x14ac:dyDescent="0.25">
      <c r="A215" s="3"/>
      <c r="B215" s="3"/>
      <c r="C215" s="3"/>
      <c r="D215" s="38"/>
      <c r="E215" s="3"/>
      <c r="F215" s="3"/>
      <c r="G215" s="3"/>
      <c r="H215" s="3"/>
      <c r="I215" s="3"/>
      <c r="J215" s="2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2" customHeight="1" x14ac:dyDescent="0.25">
      <c r="A216" s="3"/>
      <c r="B216" s="3"/>
      <c r="C216" s="3"/>
      <c r="D216" s="38"/>
      <c r="E216" s="3"/>
      <c r="F216" s="3"/>
      <c r="G216" s="3"/>
      <c r="H216" s="3"/>
      <c r="I216" s="3"/>
      <c r="J216" s="2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2" customHeight="1" x14ac:dyDescent="0.25">
      <c r="A217" s="3"/>
      <c r="B217" s="3"/>
      <c r="C217" s="3"/>
      <c r="D217" s="38"/>
      <c r="E217" s="3"/>
      <c r="F217" s="3"/>
      <c r="G217" s="3"/>
      <c r="H217" s="3"/>
      <c r="I217" s="3"/>
      <c r="J217" s="2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2" customHeight="1" x14ac:dyDescent="0.25">
      <c r="A218" s="3"/>
      <c r="B218" s="3"/>
      <c r="C218" s="3"/>
      <c r="D218" s="38"/>
      <c r="E218" s="3"/>
      <c r="F218" s="3"/>
      <c r="G218" s="3"/>
      <c r="H218" s="3"/>
      <c r="I218" s="3"/>
      <c r="J218" s="2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2" customHeight="1" x14ac:dyDescent="0.25">
      <c r="A219" s="3"/>
      <c r="B219" s="3"/>
      <c r="C219" s="3"/>
      <c r="D219" s="38"/>
      <c r="E219" s="3"/>
      <c r="F219" s="3"/>
      <c r="G219" s="3"/>
      <c r="H219" s="3"/>
      <c r="I219" s="3"/>
      <c r="J219" s="2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2" customHeight="1" x14ac:dyDescent="0.25">
      <c r="A220" s="3"/>
      <c r="B220" s="3"/>
      <c r="C220" s="3"/>
      <c r="D220" s="38"/>
      <c r="E220" s="3"/>
      <c r="F220" s="3"/>
      <c r="G220" s="3"/>
      <c r="H220" s="3"/>
      <c r="I220" s="3"/>
      <c r="J220" s="2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2" customHeight="1" x14ac:dyDescent="0.25">
      <c r="A221" s="3"/>
      <c r="B221" s="3"/>
      <c r="C221" s="3"/>
      <c r="D221" s="38"/>
      <c r="E221" s="3"/>
      <c r="F221" s="3"/>
      <c r="G221" s="3"/>
      <c r="H221" s="3"/>
      <c r="I221" s="3"/>
      <c r="J221" s="2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2" customHeight="1" x14ac:dyDescent="0.25">
      <c r="A222" s="3"/>
      <c r="B222" s="3"/>
      <c r="C222" s="3"/>
      <c r="D222" s="38"/>
      <c r="E222" s="3"/>
      <c r="F222" s="3"/>
      <c r="G222" s="3"/>
      <c r="H222" s="3"/>
      <c r="I222" s="3"/>
      <c r="J222" s="2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2" customHeight="1" x14ac:dyDescent="0.25">
      <c r="A223" s="3"/>
      <c r="B223" s="3"/>
      <c r="C223" s="3"/>
      <c r="D223" s="38"/>
      <c r="E223" s="3"/>
      <c r="F223" s="3"/>
      <c r="G223" s="3"/>
      <c r="H223" s="3"/>
      <c r="I223" s="3"/>
      <c r="J223" s="2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2" customHeight="1" x14ac:dyDescent="0.25">
      <c r="A224" s="3"/>
      <c r="B224" s="3"/>
      <c r="C224" s="3"/>
      <c r="D224" s="38"/>
      <c r="E224" s="3"/>
      <c r="F224" s="3"/>
      <c r="G224" s="3"/>
      <c r="H224" s="3"/>
      <c r="I224" s="3"/>
      <c r="J224" s="2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2" customHeight="1" x14ac:dyDescent="0.25">
      <c r="A225" s="3"/>
      <c r="B225" s="3"/>
      <c r="C225" s="3"/>
      <c r="D225" s="38"/>
      <c r="E225" s="3"/>
      <c r="F225" s="3"/>
      <c r="G225" s="3"/>
      <c r="H225" s="3"/>
      <c r="I225" s="3"/>
      <c r="J225" s="2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2" customHeight="1" x14ac:dyDescent="0.25">
      <c r="A226" s="3"/>
      <c r="B226" s="3"/>
      <c r="C226" s="3"/>
      <c r="D226" s="38"/>
      <c r="E226" s="3"/>
      <c r="F226" s="3"/>
      <c r="G226" s="3"/>
      <c r="H226" s="3"/>
      <c r="I226" s="3"/>
      <c r="J226" s="2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2" customHeight="1" x14ac:dyDescent="0.25">
      <c r="A227" s="3"/>
      <c r="B227" s="3"/>
      <c r="C227" s="3"/>
      <c r="D227" s="38"/>
      <c r="E227" s="3"/>
      <c r="F227" s="3"/>
      <c r="G227" s="3"/>
      <c r="H227" s="3"/>
      <c r="I227" s="3"/>
      <c r="J227" s="2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2" customHeight="1" x14ac:dyDescent="0.25">
      <c r="A228" s="3"/>
      <c r="B228" s="3"/>
      <c r="C228" s="3"/>
      <c r="D228" s="38"/>
      <c r="E228" s="3"/>
      <c r="F228" s="3"/>
      <c r="G228" s="3"/>
      <c r="H228" s="3"/>
      <c r="I228" s="3"/>
      <c r="J228" s="2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2" customHeight="1" x14ac:dyDescent="0.25">
      <c r="A229" s="3"/>
      <c r="B229" s="3"/>
      <c r="C229" s="3"/>
      <c r="D229" s="38"/>
      <c r="E229" s="3"/>
      <c r="F229" s="3"/>
      <c r="G229" s="3"/>
      <c r="H229" s="3"/>
      <c r="I229" s="3"/>
      <c r="J229" s="2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2" customHeight="1" x14ac:dyDescent="0.25">
      <c r="A230" s="3"/>
      <c r="B230" s="3"/>
      <c r="C230" s="3"/>
      <c r="D230" s="38"/>
      <c r="E230" s="3"/>
      <c r="F230" s="3"/>
      <c r="G230" s="3"/>
      <c r="H230" s="3"/>
      <c r="I230" s="3"/>
      <c r="J230" s="2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2" customHeight="1" x14ac:dyDescent="0.25">
      <c r="A231" s="3"/>
      <c r="B231" s="3"/>
      <c r="C231" s="3"/>
      <c r="D231" s="38"/>
      <c r="E231" s="3"/>
      <c r="F231" s="3"/>
      <c r="G231" s="3"/>
      <c r="H231" s="3"/>
      <c r="I231" s="3"/>
      <c r="J231" s="2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2" customHeight="1" x14ac:dyDescent="0.25">
      <c r="A232" s="3"/>
      <c r="B232" s="3"/>
      <c r="C232" s="3"/>
      <c r="D232" s="38"/>
      <c r="E232" s="3"/>
      <c r="F232" s="3"/>
      <c r="G232" s="3"/>
      <c r="H232" s="3"/>
      <c r="I232" s="3"/>
      <c r="J232" s="2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2" customHeight="1" x14ac:dyDescent="0.25">
      <c r="A233" s="3"/>
      <c r="B233" s="3"/>
      <c r="C233" s="3"/>
      <c r="D233" s="38"/>
      <c r="E233" s="3"/>
      <c r="F233" s="3"/>
      <c r="G233" s="3"/>
      <c r="H233" s="3"/>
      <c r="I233" s="3"/>
      <c r="J233" s="2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2" customHeight="1" x14ac:dyDescent="0.25">
      <c r="A234" s="3"/>
      <c r="B234" s="3"/>
      <c r="C234" s="3"/>
      <c r="D234" s="38"/>
      <c r="E234" s="3"/>
      <c r="F234" s="3"/>
      <c r="G234" s="3"/>
      <c r="H234" s="3"/>
      <c r="I234" s="3"/>
      <c r="J234" s="2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2" customHeight="1" x14ac:dyDescent="0.25">
      <c r="A235" s="3"/>
      <c r="B235" s="3"/>
      <c r="C235" s="3"/>
      <c r="D235" s="38"/>
      <c r="E235" s="3"/>
      <c r="F235" s="3"/>
      <c r="G235" s="3"/>
      <c r="H235" s="3"/>
      <c r="I235" s="3"/>
      <c r="J235" s="2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2" customHeight="1" x14ac:dyDescent="0.25">
      <c r="A236" s="3"/>
      <c r="B236" s="3"/>
      <c r="C236" s="3"/>
      <c r="D236" s="38"/>
      <c r="E236" s="3"/>
      <c r="F236" s="3"/>
      <c r="G236" s="3"/>
      <c r="H236" s="3"/>
      <c r="I236" s="3"/>
      <c r="J236" s="2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2" customHeight="1" x14ac:dyDescent="0.25">
      <c r="A237" s="3"/>
      <c r="B237" s="3"/>
      <c r="C237" s="3"/>
      <c r="D237" s="38"/>
      <c r="E237" s="3"/>
      <c r="F237" s="3"/>
      <c r="G237" s="3"/>
      <c r="H237" s="3"/>
      <c r="I237" s="3"/>
      <c r="J237" s="2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3249-F60F-4C02-872F-C5BF82635CD5}">
  <dimension ref="B3:F23"/>
  <sheetViews>
    <sheetView workbookViewId="0">
      <selection activeCell="D4" sqref="D4:F22"/>
    </sheetView>
  </sheetViews>
  <sheetFormatPr defaultRowHeight="15" x14ac:dyDescent="0.25"/>
  <cols>
    <col min="2" max="2" width="8.85546875" customWidth="1"/>
    <col min="3" max="3" width="18.42578125" customWidth="1"/>
    <col min="4" max="4" width="29.42578125" customWidth="1"/>
  </cols>
  <sheetData>
    <row r="3" spans="2:6" x14ac:dyDescent="0.25">
      <c r="B3" s="22" t="s">
        <v>57</v>
      </c>
    </row>
    <row r="4" spans="2:6" x14ac:dyDescent="0.25">
      <c r="B4" s="7" t="s">
        <v>0</v>
      </c>
      <c r="C4" s="7" t="s">
        <v>56</v>
      </c>
      <c r="D4" s="7" t="s">
        <v>1</v>
      </c>
      <c r="E4" s="7" t="s">
        <v>38</v>
      </c>
      <c r="F4" s="39" t="s">
        <v>39</v>
      </c>
    </row>
    <row r="5" spans="2:6" x14ac:dyDescent="0.25">
      <c r="B5" s="14">
        <v>1</v>
      </c>
      <c r="C5" s="44" t="s">
        <v>44</v>
      </c>
      <c r="D5" s="13" t="s">
        <v>9</v>
      </c>
      <c r="E5" s="14">
        <v>18</v>
      </c>
      <c r="F5" s="40"/>
    </row>
    <row r="6" spans="2:6" x14ac:dyDescent="0.25">
      <c r="B6" s="14">
        <v>2</v>
      </c>
      <c r="C6" s="44" t="s">
        <v>44</v>
      </c>
      <c r="D6" s="32" t="s">
        <v>31</v>
      </c>
      <c r="E6" s="14"/>
      <c r="F6" s="40">
        <v>2</v>
      </c>
    </row>
    <row r="7" spans="2:6" x14ac:dyDescent="0.25">
      <c r="B7" s="14">
        <v>4</v>
      </c>
      <c r="C7" s="44" t="s">
        <v>45</v>
      </c>
      <c r="D7" s="13" t="s">
        <v>10</v>
      </c>
      <c r="E7" s="14">
        <v>35</v>
      </c>
      <c r="F7" s="40"/>
    </row>
    <row r="8" spans="2:6" x14ac:dyDescent="0.25">
      <c r="B8" s="14">
        <v>5</v>
      </c>
      <c r="C8" s="44" t="s">
        <v>46</v>
      </c>
      <c r="D8" s="13" t="s">
        <v>13</v>
      </c>
      <c r="E8" s="14">
        <v>2</v>
      </c>
      <c r="F8" s="40">
        <v>2</v>
      </c>
    </row>
    <row r="9" spans="2:6" x14ac:dyDescent="0.25">
      <c r="B9" s="14">
        <v>6</v>
      </c>
      <c r="C9" s="44" t="s">
        <v>47</v>
      </c>
      <c r="D9" s="13" t="s">
        <v>14</v>
      </c>
      <c r="E9" s="14">
        <v>1</v>
      </c>
      <c r="F9" s="40">
        <v>2</v>
      </c>
    </row>
    <row r="10" spans="2:6" x14ac:dyDescent="0.25">
      <c r="B10" s="14">
        <v>7</v>
      </c>
      <c r="C10" s="44" t="s">
        <v>48</v>
      </c>
      <c r="D10" s="13" t="s">
        <v>16</v>
      </c>
      <c r="E10" s="14">
        <v>2</v>
      </c>
      <c r="F10" s="40"/>
    </row>
    <row r="11" spans="2:6" x14ac:dyDescent="0.25">
      <c r="B11" s="14">
        <v>8</v>
      </c>
      <c r="C11" s="44" t="s">
        <v>48</v>
      </c>
      <c r="D11" s="13" t="s">
        <v>18</v>
      </c>
      <c r="E11" s="14">
        <v>4</v>
      </c>
      <c r="F11" s="40">
        <v>50</v>
      </c>
    </row>
    <row r="12" spans="2:6" x14ac:dyDescent="0.25">
      <c r="B12" s="14">
        <v>9</v>
      </c>
      <c r="C12" s="44" t="s">
        <v>49</v>
      </c>
      <c r="D12" s="13" t="s">
        <v>20</v>
      </c>
      <c r="E12" s="14">
        <v>80</v>
      </c>
      <c r="F12" s="40">
        <v>30</v>
      </c>
    </row>
    <row r="13" spans="2:6" x14ac:dyDescent="0.25">
      <c r="B13" s="14">
        <v>10</v>
      </c>
      <c r="C13" s="44" t="s">
        <v>49</v>
      </c>
      <c r="D13" s="32" t="s">
        <v>33</v>
      </c>
      <c r="E13" s="14"/>
      <c r="F13" s="40">
        <v>100</v>
      </c>
    </row>
    <row r="14" spans="2:6" x14ac:dyDescent="0.25">
      <c r="B14" s="14">
        <v>11</v>
      </c>
      <c r="C14" s="44" t="s">
        <v>50</v>
      </c>
      <c r="D14" s="13" t="s">
        <v>21</v>
      </c>
      <c r="E14" s="14">
        <v>12</v>
      </c>
      <c r="F14" s="40"/>
    </row>
    <row r="15" spans="2:6" x14ac:dyDescent="0.25">
      <c r="B15" s="14">
        <v>12</v>
      </c>
      <c r="C15" s="44" t="s">
        <v>50</v>
      </c>
      <c r="D15" s="32" t="s">
        <v>32</v>
      </c>
      <c r="E15" s="14"/>
      <c r="F15" s="40">
        <v>12</v>
      </c>
    </row>
    <row r="16" spans="2:6" x14ac:dyDescent="0.25">
      <c r="B16" s="14">
        <v>13</v>
      </c>
      <c r="C16" s="44" t="s">
        <v>51</v>
      </c>
      <c r="D16" s="13" t="s">
        <v>22</v>
      </c>
      <c r="E16" s="14">
        <v>2</v>
      </c>
      <c r="F16" s="40">
        <v>2</v>
      </c>
    </row>
    <row r="17" spans="2:6" x14ac:dyDescent="0.25">
      <c r="B17" s="14">
        <v>15</v>
      </c>
      <c r="C17" s="44" t="s">
        <v>52</v>
      </c>
      <c r="D17" s="13" t="s">
        <v>23</v>
      </c>
      <c r="E17" s="14">
        <v>58</v>
      </c>
      <c r="F17" s="40">
        <v>9</v>
      </c>
    </row>
    <row r="18" spans="2:6" x14ac:dyDescent="0.25">
      <c r="B18" s="14">
        <v>16</v>
      </c>
      <c r="C18" s="44" t="s">
        <v>52</v>
      </c>
      <c r="D18" s="13" t="s">
        <v>24</v>
      </c>
      <c r="E18" s="14">
        <v>2</v>
      </c>
      <c r="F18" s="40"/>
    </row>
    <row r="19" spans="2:6" x14ac:dyDescent="0.25">
      <c r="B19" s="14">
        <v>17</v>
      </c>
      <c r="C19" s="44" t="s">
        <v>52</v>
      </c>
      <c r="D19" s="13" t="s">
        <v>25</v>
      </c>
      <c r="E19" s="14">
        <v>1</v>
      </c>
      <c r="F19" s="40"/>
    </row>
    <row r="20" spans="2:6" x14ac:dyDescent="0.25">
      <c r="B20" s="14">
        <v>18</v>
      </c>
      <c r="C20" s="44" t="s">
        <v>53</v>
      </c>
      <c r="D20" s="13" t="s">
        <v>26</v>
      </c>
      <c r="E20" s="14">
        <v>18</v>
      </c>
      <c r="F20" s="40"/>
    </row>
    <row r="21" spans="2:6" x14ac:dyDescent="0.25">
      <c r="B21" s="43">
        <v>19</v>
      </c>
      <c r="C21" s="45" t="s">
        <v>54</v>
      </c>
      <c r="D21" s="32" t="s">
        <v>34</v>
      </c>
      <c r="E21" s="41"/>
      <c r="F21" s="40">
        <v>3</v>
      </c>
    </row>
    <row r="22" spans="2:6" x14ac:dyDescent="0.25">
      <c r="B22" s="43">
        <v>20</v>
      </c>
      <c r="C22" s="45" t="s">
        <v>55</v>
      </c>
      <c r="D22" s="36" t="s">
        <v>36</v>
      </c>
      <c r="E22" s="41"/>
      <c r="F22" s="40">
        <v>2</v>
      </c>
    </row>
    <row r="23" spans="2:6" x14ac:dyDescent="0.25">
      <c r="B23" s="40"/>
      <c r="C23" s="40"/>
      <c r="D23" s="40" t="s">
        <v>43</v>
      </c>
      <c r="E23" s="43">
        <f>SUM(E5:E21)</f>
        <v>235</v>
      </c>
      <c r="F23" s="43">
        <f>SUM(F5:F22)</f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Karang Bokor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2025-12-08T10:28:23Z</dcterms:created>
  <dcterms:modified xsi:type="dcterms:W3CDTF">2026-03-02T15:42:30Z</dcterms:modified>
</cp:coreProperties>
</file>