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AM\SEMHAS\HASIL SEMUA\"/>
    </mc:Choice>
  </mc:AlternateContent>
  <xr:revisionPtr revIDLastSave="0" documentId="13_ncr:1_{F859A444-D61E-4A5E-9073-EA9E9945AE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3" sheetId="3" r:id="rId1"/>
  </sheets>
  <calcPr calcId="191029"/>
</workbook>
</file>

<file path=xl/calcChain.xml><?xml version="1.0" encoding="utf-8"?>
<calcChain xmlns="http://schemas.openxmlformats.org/spreadsheetml/2006/main">
  <c r="M9" i="3" l="1"/>
  <c r="N9" i="3"/>
  <c r="O9" i="3"/>
  <c r="P9" i="3"/>
  <c r="L9" i="3"/>
  <c r="P8" i="3" l="1"/>
  <c r="O8" i="3"/>
  <c r="N8" i="3"/>
  <c r="M8" i="3"/>
  <c r="L8" i="3"/>
  <c r="J13" i="3"/>
  <c r="J2" i="3"/>
  <c r="H3" i="3"/>
  <c r="H4" i="3"/>
  <c r="H5" i="3"/>
  <c r="H6" i="3"/>
  <c r="H7" i="3"/>
  <c r="H8" i="3"/>
  <c r="J8" i="3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" i="3"/>
  <c r="J24" i="3" l="1"/>
  <c r="J19" i="3"/>
</calcChain>
</file>

<file path=xl/sharedStrings.xml><?xml version="1.0" encoding="utf-8"?>
<sst xmlns="http://schemas.openxmlformats.org/spreadsheetml/2006/main" count="42" uniqueCount="41">
  <si>
    <t>konsentrasi standard</t>
  </si>
  <si>
    <t>absorband standard</t>
  </si>
  <si>
    <t xml:space="preserve">kode sampel </t>
  </si>
  <si>
    <t xml:space="preserve">absorband sampel </t>
  </si>
  <si>
    <t>kadar estradiol (ng/L)</t>
  </si>
  <si>
    <t>N1</t>
  </si>
  <si>
    <t>N2</t>
  </si>
  <si>
    <t>N4</t>
  </si>
  <si>
    <t>N5</t>
  </si>
  <si>
    <t>N7</t>
  </si>
  <si>
    <t>Plasebo 2</t>
  </si>
  <si>
    <t>Plasebo 3</t>
  </si>
  <si>
    <t>Plasebo 4</t>
  </si>
  <si>
    <t>Plasebo 5</t>
  </si>
  <si>
    <t>Plasebo 6</t>
  </si>
  <si>
    <t>P1.2</t>
  </si>
  <si>
    <t>P1.3</t>
  </si>
  <si>
    <t>P1.4</t>
  </si>
  <si>
    <t>P1.5</t>
  </si>
  <si>
    <t>P1.6</t>
  </si>
  <si>
    <t>P2.1</t>
  </si>
  <si>
    <t>P2.2</t>
  </si>
  <si>
    <t>P2.3</t>
  </si>
  <si>
    <t>P2.4</t>
  </si>
  <si>
    <t>P2.5</t>
  </si>
  <si>
    <t>P3.1</t>
  </si>
  <si>
    <t>P3.2</t>
  </si>
  <si>
    <t>P3.3</t>
  </si>
  <si>
    <t>P3.4</t>
  </si>
  <si>
    <t>P3.5</t>
  </si>
  <si>
    <t>N</t>
  </si>
  <si>
    <t>P1</t>
  </si>
  <si>
    <t>P2</t>
  </si>
  <si>
    <t>P3</t>
  </si>
  <si>
    <t>N6</t>
  </si>
  <si>
    <t>P1.1</t>
  </si>
  <si>
    <t>Mean</t>
  </si>
  <si>
    <t>yg jelek : variasi antar kelompok besar, tp variasi intra kelompoknya besar</t>
  </si>
  <si>
    <t>SD besar = variasi data dalam kelompok besar --&gt; sering sebabkan analisa antar kelompok jd tidak bermakna</t>
  </si>
  <si>
    <t>SD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</si>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</sst>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absorband standard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0282152230971128E-3"/>
                  <c:y val="-0.463979658792650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Sheet3!$A$2:$A$7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800</c:v>
                </c:pt>
                <c:pt idx="5">
                  <c:v>1600</c:v>
                </c:pt>
              </c:numCache>
            </c:numRef>
          </c:xVal>
          <c:yVal>
            <c:numRef>
              <c:f>Sheet3!$B$2:$B$7</c:f>
              <c:numCache>
                <c:formatCode>General</c:formatCode>
                <c:ptCount val="6"/>
                <c:pt idx="0">
                  <c:v>7.1999999999999995E-2</c:v>
                </c:pt>
                <c:pt idx="1">
                  <c:v>6.6000000000000003E-2</c:v>
                </c:pt>
                <c:pt idx="2">
                  <c:v>6.0999999999999999E-2</c:v>
                </c:pt>
                <c:pt idx="3">
                  <c:v>5.5E-2</c:v>
                </c:pt>
                <c:pt idx="4">
                  <c:v>4.2000000000000003E-2</c:v>
                </c:pt>
                <c:pt idx="5">
                  <c:v>1.9E-2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36-4BAE-82A9-52E117F2F0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93434063"/>
        <c:axId val="2065424175"/>
      </c:scatterChart>
      <c:valAx>
        <c:axId val="4934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424175"/>
        <c:crosses val="autoZero"/>
        <c:crossBetween val="midCat"/>
      </c:valAx>
      <c:valAx>
        <c:axId val="2065424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340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Estradiol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Sheet3!$L$8:$P$8</c:f>
              <c:numCache>
                <c:formatCode>0.00</c:formatCode>
                <c:ptCount val="5"/>
                <c:pt idx="0">
                  <c:v>458.89000000000004</c:v>
                </c:pt>
                <c:pt idx="1">
                  <c:v>116.66599999999998</c:v>
                </c:pt>
                <c:pt idx="2">
                  <c:v>564.44333333333327</c:v>
                </c:pt>
                <c:pt idx="3">
                  <c:v>196.666</c:v>
                </c:pt>
                <c:pt idx="4">
                  <c:v>136.666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B-4929-AEAD-18F459AE01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3781647"/>
        <c:axId val="556790287"/>
        <c:axId val="0"/>
      </c:bar3DChart>
      <c:catAx>
        <c:axId val="553781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Kelompok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90287"/>
        <c:crosses val="autoZero"/>
        <c:auto val="0"/>
        <c:lblAlgn val="ctr"/>
        <c:lblOffset val="100"/>
        <c:noMultiLvlLbl val="0"/>
      </c:catAx>
      <c:valAx>
        <c:axId val="55679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Kadar estradiol (ng/L)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781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Estradiol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Sheet3!$L$9:$P$9</c:f>
                <c:numCache>
                  <c:formatCode>General</c:formatCode>
                  <c:ptCount val="5"/>
                  <c:pt idx="0">
                    <c:v>58.372875550206572</c:v>
                  </c:pt>
                  <c:pt idx="1">
                    <c:v>38.006870826207276</c:v>
                  </c:pt>
                  <c:pt idx="2">
                    <c:v>74.286332973614307</c:v>
                  </c:pt>
                  <c:pt idx="3">
                    <c:v>27.889464498265255</c:v>
                  </c:pt>
                  <c:pt idx="4">
                    <c:v>33.335000074996294</c:v>
                  </c:pt>
                </c:numCache>
              </c:numRef>
            </c:plus>
            <c:minus>
              <c:numRef>
                <c:f>Sheet3!$L$9:$P$9</c:f>
                <c:numCache>
                  <c:formatCode>General</c:formatCode>
                  <c:ptCount val="5"/>
                  <c:pt idx="0">
                    <c:v>58.372875550206572</c:v>
                  </c:pt>
                  <c:pt idx="1">
                    <c:v>38.006870826207276</c:v>
                  </c:pt>
                  <c:pt idx="2">
                    <c:v>74.286332973614307</c:v>
                  </c:pt>
                  <c:pt idx="3">
                    <c:v>27.889464498265255</c:v>
                  </c:pt>
                  <c:pt idx="4">
                    <c:v>33.335000074996294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Sheet3!$L$8:$P$8</c:f>
              <c:numCache>
                <c:formatCode>0.00</c:formatCode>
                <c:ptCount val="5"/>
                <c:pt idx="0">
                  <c:v>458.89000000000004</c:v>
                </c:pt>
                <c:pt idx="1">
                  <c:v>116.66599999999998</c:v>
                </c:pt>
                <c:pt idx="2">
                  <c:v>564.44333333333327</c:v>
                </c:pt>
                <c:pt idx="3">
                  <c:v>196.666</c:v>
                </c:pt>
                <c:pt idx="4">
                  <c:v>136.666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E-4216-BC1D-4E291CC6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40575"/>
        <c:axId val="66126191"/>
      </c:barChart>
      <c:catAx>
        <c:axId val="77740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Kelompok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6191"/>
        <c:crosses val="autoZero"/>
        <c:auto val="1"/>
        <c:lblAlgn val="ctr"/>
        <c:lblOffset val="100"/>
        <c:noMultiLvlLbl val="0"/>
      </c:catAx>
      <c:valAx>
        <c:axId val="661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Kadar estradiol (ng/L)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185737</xdr:rowOff>
    </xdr:from>
    <xdr:to>
      <xdr:col>4</xdr:col>
      <xdr:colOff>200025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24769-F8E4-4AA5-97CF-54EE0E78C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10</xdr:row>
      <xdr:rowOff>157162</xdr:rowOff>
    </xdr:from>
    <xdr:to>
      <xdr:col>18</xdr:col>
      <xdr:colOff>209550</xdr:colOff>
      <xdr:row>25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71086A-40F3-4F56-ABCC-864D358E3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285749</xdr:colOff>
      <xdr:row>0</xdr:row>
      <xdr:rowOff>162983</xdr:rowOff>
    </xdr:from>
    <xdr:to>
      <xdr:col>26</xdr:col>
      <xdr:colOff>560916</xdr:colOff>
      <xdr:row>15</xdr:row>
      <xdr:rowOff>48683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FA0D5F-488D-4332-B436-C8AEDD199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tabSelected="1" topLeftCell="I1" zoomScale="90" zoomScaleNormal="90" workbookViewId="0">
      <selection activeCell="AE1" sqref="AE1"/>
    </sheetView>
  </sheetViews>
  <sheetFormatPr defaultRowHeight="15" x14ac:dyDescent="0.25"/>
  <cols>
    <col min="1" max="1" width="23" customWidth="1"/>
    <col min="2" max="2" width="24.28515625" customWidth="1"/>
    <col min="6" max="6" width="17.28515625" customWidth="1"/>
    <col min="7" max="7" width="21.5703125" customWidth="1"/>
    <col min="8" max="8" width="18.5703125" customWidth="1"/>
    <col min="16" max="16" width="9.140625" customWidth="1"/>
  </cols>
  <sheetData>
    <row r="1" spans="1:16" x14ac:dyDescent="0.25">
      <c r="A1" t="s">
        <v>0</v>
      </c>
      <c r="B1" t="s">
        <v>1</v>
      </c>
      <c r="F1" t="s">
        <v>2</v>
      </c>
      <c r="G1" t="s">
        <v>3</v>
      </c>
      <c r="H1" t="s">
        <v>4</v>
      </c>
      <c r="J1" s="7" t="s">
        <v>36</v>
      </c>
      <c r="L1" s="9" t="s">
        <v>30</v>
      </c>
      <c r="M1" s="9" t="s">
        <v>40</v>
      </c>
      <c r="N1" s="9" t="s">
        <v>31</v>
      </c>
      <c r="O1" s="9" t="s">
        <v>32</v>
      </c>
      <c r="P1" s="9" t="s">
        <v>33</v>
      </c>
    </row>
    <row r="2" spans="1:16" x14ac:dyDescent="0.25">
      <c r="A2" s="1">
        <v>0</v>
      </c>
      <c r="B2" s="1">
        <v>7.1999999999999995E-2</v>
      </c>
      <c r="F2" s="1" t="s">
        <v>5</v>
      </c>
      <c r="G2" s="1">
        <v>5.2999999999999999E-2</v>
      </c>
      <c r="H2" s="6">
        <f>(-G2+0.0691)/0.00003</f>
        <v>536.66666666666652</v>
      </c>
      <c r="J2">
        <f>SUM(H2:H7)/6</f>
        <v>458.88888888888869</v>
      </c>
      <c r="L2" s="10">
        <v>536.66999999999996</v>
      </c>
      <c r="M2" s="10">
        <v>103.33</v>
      </c>
      <c r="N2" s="10">
        <v>536.66999999999996</v>
      </c>
      <c r="O2" s="10">
        <v>203.33</v>
      </c>
      <c r="P2" s="10">
        <v>136.66999999999999</v>
      </c>
    </row>
    <row r="3" spans="1:16" x14ac:dyDescent="0.25">
      <c r="A3" s="1">
        <v>100</v>
      </c>
      <c r="B3" s="1">
        <v>6.6000000000000003E-2</v>
      </c>
      <c r="F3" s="1" t="s">
        <v>6</v>
      </c>
      <c r="G3" s="1">
        <v>5.8000000000000003E-2</v>
      </c>
      <c r="H3" s="6">
        <f t="shared" ref="H3:H28" si="0">(-G3+0.0691)/0.00003</f>
        <v>369.99999999999972</v>
      </c>
      <c r="L3" s="10">
        <v>370</v>
      </c>
      <c r="M3" s="10">
        <v>103.33</v>
      </c>
      <c r="N3" s="10">
        <v>503.33</v>
      </c>
      <c r="O3" s="10">
        <v>170</v>
      </c>
      <c r="P3" s="10">
        <v>103.33</v>
      </c>
    </row>
    <row r="4" spans="1:16" x14ac:dyDescent="0.25">
      <c r="A4" s="1">
        <v>200</v>
      </c>
      <c r="B4" s="1">
        <v>6.0999999999999999E-2</v>
      </c>
      <c r="F4" s="1" t="s">
        <v>7</v>
      </c>
      <c r="G4" s="1">
        <v>5.6000000000000001E-2</v>
      </c>
      <c r="H4" s="6">
        <f t="shared" si="0"/>
        <v>436.66666666666646</v>
      </c>
      <c r="L4" s="10">
        <v>436.67</v>
      </c>
      <c r="M4" s="10">
        <v>170</v>
      </c>
      <c r="N4" s="10">
        <v>470</v>
      </c>
      <c r="O4" s="10">
        <v>203.33</v>
      </c>
      <c r="P4" s="10">
        <v>103.33</v>
      </c>
    </row>
    <row r="5" spans="1:16" x14ac:dyDescent="0.25">
      <c r="A5" s="1">
        <v>400</v>
      </c>
      <c r="B5" s="1">
        <v>5.5E-2</v>
      </c>
      <c r="F5" s="1" t="s">
        <v>8</v>
      </c>
      <c r="G5" s="1">
        <v>5.5E-2</v>
      </c>
      <c r="H5" s="6">
        <f t="shared" si="0"/>
        <v>469.99999999999983</v>
      </c>
      <c r="L5" s="10">
        <v>470</v>
      </c>
      <c r="M5" s="10">
        <v>136.66999999999999</v>
      </c>
      <c r="N5" s="10">
        <v>603.33000000000004</v>
      </c>
      <c r="O5" s="10">
        <v>170</v>
      </c>
      <c r="P5" s="10">
        <v>170</v>
      </c>
    </row>
    <row r="6" spans="1:16" x14ac:dyDescent="0.25">
      <c r="A6" s="1">
        <v>800</v>
      </c>
      <c r="B6" s="1">
        <v>4.2000000000000003E-2</v>
      </c>
      <c r="F6" s="7" t="s">
        <v>34</v>
      </c>
      <c r="G6" s="7">
        <v>5.3999999999999999E-2</v>
      </c>
      <c r="H6" s="6">
        <f t="shared" si="0"/>
        <v>503.33333333333314</v>
      </c>
      <c r="L6" s="10">
        <v>503.33</v>
      </c>
      <c r="M6" s="10">
        <v>70</v>
      </c>
      <c r="N6" s="10">
        <v>603.33000000000004</v>
      </c>
      <c r="O6" s="10">
        <v>236.67</v>
      </c>
      <c r="P6" s="10">
        <v>170</v>
      </c>
    </row>
    <row r="7" spans="1:16" x14ac:dyDescent="0.25">
      <c r="A7" s="1">
        <v>1600</v>
      </c>
      <c r="B7" s="1">
        <v>1.9E-2</v>
      </c>
      <c r="F7" s="1" t="s">
        <v>9</v>
      </c>
      <c r="G7" s="1">
        <v>5.6000000000000001E-2</v>
      </c>
      <c r="H7" s="6">
        <f t="shared" si="0"/>
        <v>436.66666666666646</v>
      </c>
      <c r="L7" s="10">
        <v>436.67</v>
      </c>
      <c r="M7" s="10"/>
      <c r="N7" s="10">
        <v>670</v>
      </c>
      <c r="O7" s="10"/>
      <c r="P7" s="10"/>
    </row>
    <row r="8" spans="1:16" x14ac:dyDescent="0.25">
      <c r="F8" s="2" t="s">
        <v>10</v>
      </c>
      <c r="G8" s="2">
        <v>6.6000000000000003E-2</v>
      </c>
      <c r="H8" s="6">
        <f t="shared" si="0"/>
        <v>103.33333333333306</v>
      </c>
      <c r="J8">
        <f>SUM(H8:H12)/5</f>
        <v>116.6666666666664</v>
      </c>
      <c r="K8" s="7" t="s">
        <v>36</v>
      </c>
      <c r="L8" s="11">
        <f>SUM(L2:L7)/6</f>
        <v>458.89000000000004</v>
      </c>
      <c r="M8" s="11">
        <f>SUM(M2:M6)/5</f>
        <v>116.66599999999998</v>
      </c>
      <c r="N8" s="11">
        <f>SUM(N2:N7)/6</f>
        <v>564.44333333333327</v>
      </c>
      <c r="O8" s="11">
        <f>SUM(O2:O6)/5</f>
        <v>196.666</v>
      </c>
      <c r="P8" s="11">
        <f>SUM(P2:P6)/5</f>
        <v>136.666</v>
      </c>
    </row>
    <row r="9" spans="1:16" x14ac:dyDescent="0.25">
      <c r="F9" s="2" t="s">
        <v>11</v>
      </c>
      <c r="G9" s="2">
        <v>6.6000000000000003E-2</v>
      </c>
      <c r="H9" s="6">
        <f t="shared" si="0"/>
        <v>103.33333333333306</v>
      </c>
      <c r="K9" s="7" t="s">
        <v>39</v>
      </c>
      <c r="L9" s="12">
        <f>STDEV(L2:L7)</f>
        <v>58.372875550206572</v>
      </c>
      <c r="M9" s="12">
        <f>STDEV(M2:M7)</f>
        <v>38.006870826207276</v>
      </c>
      <c r="N9" s="12">
        <f>STDEV(N2:N7)</f>
        <v>74.286332973614307</v>
      </c>
      <c r="O9" s="12">
        <f>STDEV(O2:O7)</f>
        <v>27.889464498265255</v>
      </c>
      <c r="P9" s="12">
        <f>STDEV(P2:P7)</f>
        <v>33.335000074996294</v>
      </c>
    </row>
    <row r="10" spans="1:16" x14ac:dyDescent="0.25">
      <c r="F10" s="2" t="s">
        <v>12</v>
      </c>
      <c r="G10" s="2">
        <v>6.4000000000000001E-2</v>
      </c>
      <c r="H10" s="6">
        <f t="shared" si="0"/>
        <v>169.99999999999977</v>
      </c>
    </row>
    <row r="11" spans="1:16" x14ac:dyDescent="0.25">
      <c r="F11" s="2" t="s">
        <v>13</v>
      </c>
      <c r="G11" s="2">
        <v>6.5000000000000002E-2</v>
      </c>
      <c r="H11" s="6">
        <f t="shared" si="0"/>
        <v>136.6666666666664</v>
      </c>
    </row>
    <row r="12" spans="1:16" x14ac:dyDescent="0.25">
      <c r="F12" s="2" t="s">
        <v>14</v>
      </c>
      <c r="G12" s="2">
        <v>6.7000000000000004E-2</v>
      </c>
      <c r="H12" s="6">
        <f t="shared" si="0"/>
        <v>69.999999999999687</v>
      </c>
    </row>
    <row r="13" spans="1:16" x14ac:dyDescent="0.25">
      <c r="F13" s="8" t="s">
        <v>35</v>
      </c>
      <c r="G13" s="8">
        <v>5.2999999999999999E-2</v>
      </c>
      <c r="H13" s="6">
        <f t="shared" si="0"/>
        <v>536.66666666666652</v>
      </c>
      <c r="J13">
        <f>SUM(H13:H18)/6</f>
        <v>564.44444444444434</v>
      </c>
    </row>
    <row r="14" spans="1:16" x14ac:dyDescent="0.25">
      <c r="F14" s="3" t="s">
        <v>15</v>
      </c>
      <c r="G14" s="3">
        <v>5.3999999999999999E-2</v>
      </c>
      <c r="H14" s="6">
        <f t="shared" si="0"/>
        <v>503.33333333333314</v>
      </c>
    </row>
    <row r="15" spans="1:16" x14ac:dyDescent="0.25">
      <c r="F15" s="3" t="s">
        <v>16</v>
      </c>
      <c r="G15" s="3">
        <v>5.5E-2</v>
      </c>
      <c r="H15" s="6">
        <f t="shared" si="0"/>
        <v>469.99999999999983</v>
      </c>
    </row>
    <row r="16" spans="1:16" x14ac:dyDescent="0.25">
      <c r="F16" s="3" t="s">
        <v>17</v>
      </c>
      <c r="G16" s="3">
        <v>5.0999999999999997E-2</v>
      </c>
      <c r="H16" s="6">
        <f t="shared" si="0"/>
        <v>603.33333333333326</v>
      </c>
    </row>
    <row r="17" spans="6:12" x14ac:dyDescent="0.25">
      <c r="F17" s="3" t="s">
        <v>18</v>
      </c>
      <c r="G17" s="3">
        <v>5.0999999999999997E-2</v>
      </c>
      <c r="H17" s="6">
        <f t="shared" si="0"/>
        <v>603.33333333333326</v>
      </c>
    </row>
    <row r="18" spans="6:12" x14ac:dyDescent="0.25">
      <c r="F18" s="3" t="s">
        <v>19</v>
      </c>
      <c r="G18" s="3">
        <v>4.9000000000000002E-2</v>
      </c>
      <c r="H18" s="6">
        <f t="shared" si="0"/>
        <v>669.99999999999977</v>
      </c>
    </row>
    <row r="19" spans="6:12" x14ac:dyDescent="0.25">
      <c r="F19" s="4" t="s">
        <v>20</v>
      </c>
      <c r="G19" s="4">
        <v>6.3E-2</v>
      </c>
      <c r="H19" s="6">
        <f t="shared" si="0"/>
        <v>203.33333333333314</v>
      </c>
      <c r="J19">
        <f>SUM(H19:H23)/5</f>
        <v>196.66666666666646</v>
      </c>
    </row>
    <row r="20" spans="6:12" x14ac:dyDescent="0.25">
      <c r="F20" s="4" t="s">
        <v>21</v>
      </c>
      <c r="G20" s="4">
        <v>6.4000000000000001E-2</v>
      </c>
      <c r="H20" s="6">
        <f t="shared" si="0"/>
        <v>169.99999999999977</v>
      </c>
    </row>
    <row r="21" spans="6:12" x14ac:dyDescent="0.25">
      <c r="F21" s="4" t="s">
        <v>22</v>
      </c>
      <c r="G21" s="4">
        <v>6.3E-2</v>
      </c>
      <c r="H21" s="6">
        <f t="shared" si="0"/>
        <v>203.33333333333314</v>
      </c>
    </row>
    <row r="22" spans="6:12" x14ac:dyDescent="0.25">
      <c r="F22" s="4" t="s">
        <v>23</v>
      </c>
      <c r="G22" s="4">
        <v>6.4000000000000001E-2</v>
      </c>
      <c r="H22" s="6">
        <f t="shared" si="0"/>
        <v>169.99999999999977</v>
      </c>
    </row>
    <row r="23" spans="6:12" x14ac:dyDescent="0.25">
      <c r="F23" s="4" t="s">
        <v>24</v>
      </c>
      <c r="G23" s="4">
        <v>6.2E-2</v>
      </c>
      <c r="H23" s="6">
        <f t="shared" si="0"/>
        <v>236.66666666666649</v>
      </c>
    </row>
    <row r="24" spans="6:12" x14ac:dyDescent="0.25">
      <c r="F24" s="5" t="s">
        <v>25</v>
      </c>
      <c r="G24" s="5">
        <v>6.5000000000000002E-2</v>
      </c>
      <c r="H24" s="6">
        <f t="shared" si="0"/>
        <v>136.6666666666664</v>
      </c>
      <c r="J24">
        <f>SUM(H24:H28)/5</f>
        <v>136.66666666666643</v>
      </c>
    </row>
    <row r="25" spans="6:12" x14ac:dyDescent="0.25">
      <c r="F25" s="5" t="s">
        <v>26</v>
      </c>
      <c r="G25" s="5">
        <v>6.6000000000000003E-2</v>
      </c>
      <c r="H25" s="6">
        <f t="shared" si="0"/>
        <v>103.33333333333306</v>
      </c>
    </row>
    <row r="26" spans="6:12" x14ac:dyDescent="0.25">
      <c r="F26" s="5" t="s">
        <v>27</v>
      </c>
      <c r="G26" s="5">
        <v>6.6000000000000003E-2</v>
      </c>
      <c r="H26" s="6">
        <f t="shared" si="0"/>
        <v>103.33333333333306</v>
      </c>
    </row>
    <row r="27" spans="6:12" x14ac:dyDescent="0.25">
      <c r="F27" s="5" t="s">
        <v>28</v>
      </c>
      <c r="G27" s="5">
        <v>6.4000000000000001E-2</v>
      </c>
      <c r="H27" s="6">
        <f t="shared" si="0"/>
        <v>169.99999999999977</v>
      </c>
    </row>
    <row r="28" spans="6:12" x14ac:dyDescent="0.25">
      <c r="F28" s="5" t="s">
        <v>29</v>
      </c>
      <c r="G28" s="5">
        <v>6.4000000000000001E-2</v>
      </c>
      <c r="H28" s="6">
        <f t="shared" si="0"/>
        <v>169.99999999999977</v>
      </c>
    </row>
    <row r="30" spans="6:12" x14ac:dyDescent="0.25">
      <c r="L30" t="s">
        <v>37</v>
      </c>
    </row>
    <row r="31" spans="6:12" x14ac:dyDescent="0.25">
      <c r="L31" t="s">
        <v>38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2024-12-06T05:02:02Z</dcterms:created>
  <dcterms:modified xsi:type="dcterms:W3CDTF">2025-02-21T15:03:00Z</dcterms:modified>
</cp:coreProperties>
</file>